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4" yWindow="65404" windowWidth="12120" windowHeight="8832" activeTab="0"/>
  </bookViews>
  <sheets>
    <sheet name="Totals" sheetId="1" r:id="rId1"/>
    <sheet name="MDF" sheetId="2" r:id="rId2"/>
    <sheet name="MDF.TC1" sheetId="3" r:id="rId3"/>
    <sheet name="MDF.TC2" sheetId="4" r:id="rId4"/>
    <sheet name="MDF.TC3" sheetId="5" r:id="rId5"/>
    <sheet name="MDF.TC4" sheetId="6" r:id="rId6"/>
    <sheet name="MDF.TC5" sheetId="7" r:id="rId7"/>
    <sheet name="MDF.TC6" sheetId="8" r:id="rId8"/>
    <sheet name="MDF.TC7" sheetId="9" r:id="rId9"/>
    <sheet name="MDF.TC8" sheetId="10" r:id="rId10"/>
    <sheet name="MDF.TC9" sheetId="11" r:id="rId11"/>
    <sheet name="MDF.TC10" sheetId="12" r:id="rId12"/>
    <sheet name="MDF.TC11" sheetId="13" r:id="rId13"/>
    <sheet name="MDF.TC12" sheetId="14" r:id="rId14"/>
    <sheet name="MDF.New.Building" sheetId="15" r:id="rId15"/>
    <sheet name="MDF.TC13" sheetId="16" r:id="rId16"/>
    <sheet name="MDF.TC3.1" sheetId="17" r:id="rId17"/>
    <sheet name="Sheet1" sheetId="18" r:id="rId18"/>
  </sheets>
  <definedNames>
    <definedName name="_xlnm.Print_Area" localSheetId="1">'MDF'!$B:$J</definedName>
    <definedName name="_xlnm.Print_Area" localSheetId="14">'MDF.New.Building'!$B:$J</definedName>
    <definedName name="_xlnm.Print_Area" localSheetId="2">'MDF.TC1'!$B:$J</definedName>
    <definedName name="_xlnm.Print_Area" localSheetId="11">'MDF.TC10'!$B:$J</definedName>
    <definedName name="_xlnm.Print_Area" localSheetId="12">'MDF.TC11'!$B:$J</definedName>
    <definedName name="_xlnm.Print_Area" localSheetId="13">'MDF.TC12'!$B:$J</definedName>
    <definedName name="_xlnm.Print_Area" localSheetId="15">'MDF.TC13'!$B:$J</definedName>
    <definedName name="_xlnm.Print_Area" localSheetId="3">'MDF.TC2'!$B:$J</definedName>
    <definedName name="_xlnm.Print_Area" localSheetId="4">'MDF.TC3'!$B:$J</definedName>
    <definedName name="_xlnm.Print_Area" localSheetId="16">'MDF.TC3.1'!$B:$J</definedName>
    <definedName name="_xlnm.Print_Area" localSheetId="5">'MDF.TC4'!$B:$J</definedName>
    <definedName name="_xlnm.Print_Area" localSheetId="6">'MDF.TC5'!$B:$J</definedName>
    <definedName name="_xlnm.Print_Area" localSheetId="7">'MDF.TC6'!$B:$J</definedName>
    <definedName name="_xlnm.Print_Area" localSheetId="8">'MDF.TC7'!$B:$J</definedName>
    <definedName name="_xlnm.Print_Area" localSheetId="9">'MDF.TC8'!$B:$J</definedName>
    <definedName name="_xlnm.Print_Area" localSheetId="10">'MDF.TC9'!$B:$J</definedName>
    <definedName name="_xlnm.Print_Area" localSheetId="0">'Totals'!$B:$I</definedName>
    <definedName name="_xlnm.Print_Titles" localSheetId="1">'MDF'!$5:$5</definedName>
    <definedName name="_xlnm.Print_Titles" localSheetId="14">'MDF.New.Building'!$5:$5</definedName>
    <definedName name="_xlnm.Print_Titles" localSheetId="2">'MDF.TC1'!$5:$5</definedName>
    <definedName name="_xlnm.Print_Titles" localSheetId="11">'MDF.TC10'!$5:$5</definedName>
    <definedName name="_xlnm.Print_Titles" localSheetId="12">'MDF.TC11'!$5:$5</definedName>
    <definedName name="_xlnm.Print_Titles" localSheetId="13">'MDF.TC12'!$5:$5</definedName>
    <definedName name="_xlnm.Print_Titles" localSheetId="15">'MDF.TC13'!$5:$5</definedName>
    <definedName name="_xlnm.Print_Titles" localSheetId="3">'MDF.TC2'!$5:$5</definedName>
    <definedName name="_xlnm.Print_Titles" localSheetId="4">'MDF.TC3'!$5:$5</definedName>
    <definedName name="_xlnm.Print_Titles" localSheetId="16">'MDF.TC3.1'!$5:$5</definedName>
    <definedName name="_xlnm.Print_Titles" localSheetId="5">'MDF.TC4'!$5:$5</definedName>
    <definedName name="_xlnm.Print_Titles" localSheetId="6">'MDF.TC5'!$5:$5</definedName>
    <definedName name="_xlnm.Print_Titles" localSheetId="7">'MDF.TC6'!$5:$5</definedName>
    <definedName name="_xlnm.Print_Titles" localSheetId="8">'MDF.TC7'!$5:$5</definedName>
    <definedName name="_xlnm.Print_Titles" localSheetId="9">'MDF.TC8'!$5:$5</definedName>
    <definedName name="_xlnm.Print_Titles" localSheetId="10">'MDF.TC9'!$5:$5</definedName>
    <definedName name="_xlnm.Print_Titles" localSheetId="0">'Totals'!$5:$5</definedName>
    <definedName name="ProjectDiscount">#REF!</definedName>
  </definedNames>
  <calcPr fullCalcOnLoad="1"/>
</workbook>
</file>

<file path=xl/sharedStrings.xml><?xml version="1.0" encoding="utf-8"?>
<sst xmlns="http://schemas.openxmlformats.org/spreadsheetml/2006/main" count="846" uniqueCount="87">
  <si>
    <t>Description</t>
  </si>
  <si>
    <t>U.S. Power Cord, Twist Lock, NEMA 6-20 Plug</t>
  </si>
  <si>
    <t>1040/1140/1260/3500 Low Profile Mounting Bracket (Default)</t>
  </si>
  <si>
    <t>Lan Base to Eneterprise Services paper license</t>
  </si>
  <si>
    <t>Cisco 1140 Series IOS WIRELESS LAN LWAPP RECOVERY</t>
  </si>
  <si>
    <t>SFP-10G-SR=</t>
  </si>
  <si>
    <t>Catalog Num</t>
  </si>
  <si>
    <t>MDF\TC7(US Dollar)</t>
  </si>
  <si>
    <t>MDF\TC8(US Dollar)</t>
  </si>
  <si>
    <t>Total(US Dollar)</t>
  </si>
  <si>
    <t>WS-C4510RE-S7+96V+</t>
  </si>
  <si>
    <t>Name</t>
  </si>
  <si>
    <t>MDF\TC11(US Dollar)</t>
  </si>
  <si>
    <t>Catalyst 4500 E-Series 12-Port 10GbE (SFP+)</t>
  </si>
  <si>
    <t>MDF(US Dollar)</t>
  </si>
  <si>
    <t>CAB-16AWG-AC</t>
  </si>
  <si>
    <t>WS-X45-SUP7-E</t>
  </si>
  <si>
    <t>WS-X4712-SFP+E</t>
  </si>
  <si>
    <t>Unit 
Price</t>
  </si>
  <si>
    <t>AIR-AP-T-RAIL-R</t>
  </si>
  <si>
    <t>C4500E-LB-ES</t>
  </si>
  <si>
    <t>MDF\TC1(US Dollar)</t>
  </si>
  <si>
    <t>C2960S-STACK</t>
  </si>
  <si>
    <t>802.11a/g/n Fixed Unified AP; Int Ant; A Reg Domain</t>
  </si>
  <si>
    <t>Catalyst 2960S 48 GigE PoE 370W, 2 x 10G SFP+ LAN Base</t>
  </si>
  <si>
    <t>MDF\TC10(US Dollar)</t>
  </si>
  <si>
    <t>WS-C2960S-24PD-L</t>
  </si>
  <si>
    <t>Qty</t>
  </si>
  <si>
    <t>Crockett</t>
  </si>
  <si>
    <t>Final 
Price</t>
  </si>
  <si>
    <t>Catalyst 4500 E-Series Supervisor, 848Gbps</t>
  </si>
  <si>
    <t>AC Power cord, 16AWG</t>
  </si>
  <si>
    <t>Vendor</t>
  </si>
  <si>
    <t>MDF\TC3.1(US Dollar)</t>
  </si>
  <si>
    <t>WS-C2960S-48LPD-L</t>
  </si>
  <si>
    <t>4510R+E Chassis, Two WS-X4748-RJ45V+E, Sup7-E</t>
  </si>
  <si>
    <t>AIR-LAP1142N-A-K9</t>
  </si>
  <si>
    <t>Cisco</t>
  </si>
  <si>
    <t>PWR-C45-2800ACV/2</t>
  </si>
  <si>
    <t>Ceiling Grid Clip for Aironet APs - Recessed Mount (Default)</t>
  </si>
  <si>
    <t>MDF\TC13(US Dollar)</t>
  </si>
  <si>
    <t>Total
Price</t>
  </si>
  <si>
    <t>CAT4500e SUP7e Universal Crypto Image</t>
  </si>
  <si>
    <t>MDF\TC3(US Dollar)</t>
  </si>
  <si>
    <t>MDF\TC2(US Dollar)</t>
  </si>
  <si>
    <t>MDF\TC6(US Dollar)</t>
  </si>
  <si>
    <t>10GBASE-SR SFP Module</t>
  </si>
  <si>
    <t>S45UK9-31-01XO</t>
  </si>
  <si>
    <t>CAB-AC-2800W-TWLK</t>
  </si>
  <si>
    <t>Catalyst 4500 2800W AC Power Supply (Data and PoE)</t>
  </si>
  <si>
    <t>MDF\New.Building(US Dollar)</t>
  </si>
  <si>
    <t>MDF\TC5(US Dollar)</t>
  </si>
  <si>
    <t>MDF\TC4(US Dollar)</t>
  </si>
  <si>
    <t>Discount %</t>
  </si>
  <si>
    <t>Catalyst 2960S 24 GigE PoE 370W, 2 x 10G SFP+ LAN Base</t>
  </si>
  <si>
    <t>Catalyst 2960S FlexStack Stack Module optional for LAN Base</t>
  </si>
  <si>
    <t>S114RK9W-12421JA</t>
  </si>
  <si>
    <t>WS-X4748-RJ45V+E</t>
  </si>
  <si>
    <t>AIR-AP-BRACKET-1</t>
  </si>
  <si>
    <t>PWR-C45-2800ACV</t>
  </si>
  <si>
    <t>Catalyst 4500E 48-Port PoE 802.3at 10/100/1000(RJ45)</t>
  </si>
  <si>
    <t>MDF\TC9(US Dollar)</t>
  </si>
  <si>
    <t>MDF\TC12(US Dollar)</t>
  </si>
  <si>
    <t>Cisco(US Dollar)</t>
  </si>
  <si>
    <t>TotalRows</t>
  </si>
  <si>
    <t>DrawingTotal</t>
  </si>
  <si>
    <t>Product Name</t>
  </si>
  <si>
    <r>
      <t xml:space="preserve">If you are providing quotes for equipment with a different brand and/or model number other than the items listed on the spreadsheet, you must list  the substituted equipment on the corresponding line for </t>
    </r>
    <r>
      <rPr>
        <u val="single"/>
        <sz val="14"/>
        <color indexed="10"/>
        <rFont val="Microsoft Sans Serif"/>
        <family val="2"/>
      </rPr>
      <t>each item.</t>
    </r>
    <r>
      <rPr>
        <sz val="14"/>
        <color indexed="10"/>
        <rFont val="Microsoft Sans Serif"/>
        <family val="2"/>
      </rPr>
      <t xml:space="preserve">  </t>
    </r>
    <r>
      <rPr>
        <sz val="14"/>
        <rFont val="Microsoft Sans Serif"/>
        <family val="2"/>
      </rPr>
      <t xml:space="preserve">       For each item substitution, you must also provide information proving that the substitution meets or exceeds the specifications of the equipment listed on the quote request.                                                                                                                                                               </t>
    </r>
  </si>
  <si>
    <t>Subtotals by Equip. Type</t>
  </si>
  <si>
    <t>Product Number</t>
  </si>
  <si>
    <t>Product Description</t>
  </si>
  <si>
    <t>Technical Specs &amp; Info proving your substitution meets or exceeds equip specs</t>
  </si>
  <si>
    <t>Comments</t>
  </si>
  <si>
    <t>Total</t>
  </si>
  <si>
    <t>APC Smart-UPS 5000VA RM w/Transformer, 208V input and 120/208V Output</t>
  </si>
  <si>
    <t>Large</t>
  </si>
  <si>
    <t>Uninterruptible Power Supplies (UPS), A UPS for each closet (MDF and IDF) capable of maintaining the equipment for 20 minutes</t>
  </si>
  <si>
    <t xml:space="preserve">Medium </t>
  </si>
  <si>
    <t xml:space="preserve">APC Smart-UPS 1500VA LCD 120V 
</t>
  </si>
  <si>
    <t>Small</t>
  </si>
  <si>
    <t xml:space="preserve">APC Smart-UPS X 3000VA Rack/Tower LCD 100-127V with Network Card
</t>
  </si>
  <si>
    <t>CISCO BASE  802.11a/g/n Fixed Unified AP; Int Ant</t>
  </si>
  <si>
    <t>CISCO BASE  Cat2960S Stk24 GigE PoE370W,2x10G LANBas</t>
  </si>
  <si>
    <t>CISCO BASE  Cat 2960S Stk48 GigE PoE 370W,2x10G LANB</t>
  </si>
  <si>
    <t>CISCO BASE  4510R+E Chassis, Two WS-X4748-RJ45V+E</t>
  </si>
  <si>
    <t>CISCO BASE</t>
  </si>
  <si>
    <t>CISCO BASE SUPPORT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</si>
</sst>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11"/>
      <color indexed="12"/>
      <name val="MS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i/>
      <sz val="10"/>
      <name val="Microsoft Sans Serif"/>
      <family val="2"/>
    </font>
    <font>
      <b/>
      <u val="single"/>
      <sz val="10"/>
      <color indexed="12"/>
      <name val="Microsoft Sans Serif"/>
      <family val="2"/>
    </font>
    <font>
      <b/>
      <u val="single"/>
      <sz val="11"/>
      <color indexed="12"/>
      <name val="Microsoft Sans Serif"/>
      <family val="2"/>
    </font>
    <font>
      <b/>
      <sz val="12"/>
      <color indexed="12"/>
      <name val="Microsoft Sans Serif"/>
      <family val="2"/>
    </font>
    <font>
      <b/>
      <sz val="11"/>
      <color indexed="12"/>
      <name val="Microsoft Sans Serif"/>
      <family val="2"/>
    </font>
    <font>
      <b/>
      <i/>
      <sz val="12"/>
      <color indexed="10"/>
      <name val="Microsoft Sans Serif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Microsoft Sans Serif"/>
      <family val="2"/>
    </font>
    <font>
      <sz val="9"/>
      <name val="Microsoft Sans Serif"/>
      <family val="2"/>
    </font>
    <font>
      <b/>
      <sz val="9"/>
      <color indexed="12"/>
      <name val="Microsoft Sans Serif"/>
      <family val="2"/>
    </font>
    <font>
      <b/>
      <sz val="13.5"/>
      <color indexed="12"/>
      <name val="Microsoft Sans Serif"/>
      <family val="2"/>
    </font>
    <font>
      <sz val="9"/>
      <color indexed="53"/>
      <name val="Microsoft Sans Serif"/>
      <family val="2"/>
    </font>
    <font>
      <b/>
      <sz val="9"/>
      <color indexed="10"/>
      <name val="Microsoft Sans Serif"/>
      <family val="2"/>
    </font>
    <font>
      <b/>
      <i/>
      <sz val="9"/>
      <color indexed="9"/>
      <name val="Microsoft Sans Serif"/>
      <family val="2"/>
    </font>
    <font>
      <sz val="14"/>
      <name val="Microsoft Sans Serif"/>
      <family val="2"/>
    </font>
    <font>
      <b/>
      <sz val="14"/>
      <name val="Microsoft Sans Serif"/>
      <family val="2"/>
    </font>
    <font>
      <b/>
      <i/>
      <u val="single"/>
      <sz val="14"/>
      <color indexed="57"/>
      <name val="Arial"/>
      <family val="2"/>
    </font>
    <font>
      <u val="single"/>
      <sz val="14"/>
      <color indexed="10"/>
      <name val="Microsoft Sans Serif"/>
      <family val="2"/>
    </font>
    <font>
      <sz val="14"/>
      <color indexed="10"/>
      <name val="Microsoft Sans Serif"/>
      <family val="2"/>
    </font>
    <font>
      <b/>
      <sz val="10"/>
      <name val="Helv"/>
      <family val="0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ck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16" fillId="28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1" applyNumberFormat="0" applyFont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0" fillId="33" borderId="0">
      <alignment/>
      <protection/>
    </xf>
    <xf numFmtId="3" fontId="4" fillId="0" borderId="0">
      <alignment horizontal="right" vertical="center"/>
      <protection/>
    </xf>
    <xf numFmtId="49" fontId="4" fillId="0" borderId="0">
      <alignment horizontal="right" vertical="center"/>
      <protection/>
    </xf>
    <xf numFmtId="0" fontId="56" fillId="0" borderId="0" applyNumberFormat="0" applyFill="0" applyBorder="0" applyAlignment="0" applyProtection="0"/>
    <xf numFmtId="0" fontId="17" fillId="0" borderId="6" applyNumberFormat="0" applyFill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10" fillId="34" borderId="0" xfId="55" applyNumberFormat="1" applyFont="1" applyFill="1" applyBorder="1" applyAlignment="1" applyProtection="1">
      <alignment horizontal="left" vertical="center"/>
      <protection locked="0"/>
    </xf>
    <xf numFmtId="15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11" fillId="34" borderId="0" xfId="55" applyNumberFormat="1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35" borderId="7" xfId="0" applyFont="1" applyFill="1" applyBorder="1" applyAlignment="1">
      <alignment horizontal="center" vertical="top"/>
    </xf>
    <xf numFmtId="4" fontId="7" fillId="35" borderId="7" xfId="0" applyNumberFormat="1" applyFont="1" applyFill="1" applyBorder="1" applyAlignment="1">
      <alignment horizontal="center" vertical="top" wrapText="1"/>
    </xf>
    <xf numFmtId="2" fontId="7" fillId="35" borderId="7" xfId="0" applyNumberFormat="1" applyFont="1" applyFill="1" applyBorder="1" applyAlignment="1">
      <alignment horizontal="center" vertical="top" wrapText="1"/>
    </xf>
    <xf numFmtId="39" fontId="5" fillId="0" borderId="8" xfId="59" applyNumberFormat="1" applyFont="1" applyFill="1" applyBorder="1" applyAlignment="1" applyProtection="1">
      <alignment horizontal="right" vertical="top" wrapText="1"/>
      <protection locked="0"/>
    </xf>
    <xf numFmtId="39" fontId="5" fillId="0" borderId="9" xfId="59" applyNumberFormat="1" applyFont="1" applyFill="1" applyBorder="1" applyAlignment="1" applyProtection="1">
      <alignment horizontal="right" vertical="top" wrapText="1"/>
      <protection locked="0"/>
    </xf>
    <xf numFmtId="39" fontId="13" fillId="0" borderId="0" xfId="64" applyNumberFormat="1" applyFont="1">
      <alignment horizontal="right" vertical="center"/>
      <protection/>
    </xf>
    <xf numFmtId="0" fontId="5" fillId="0" borderId="10" xfId="59" applyFont="1" applyFill="1" applyBorder="1" applyAlignment="1" applyProtection="1">
      <alignment horizontal="left" vertical="top" wrapText="1"/>
      <protection locked="0"/>
    </xf>
    <xf numFmtId="0" fontId="5" fillId="0" borderId="10" xfId="59" applyFont="1" applyFill="1" applyBorder="1" applyAlignment="1" applyProtection="1">
      <alignment horizontal="left" vertical="top" wrapText="1" shrinkToFit="1"/>
      <protection locked="0"/>
    </xf>
    <xf numFmtId="39" fontId="5" fillId="0" borderId="10" xfId="59" applyNumberFormat="1" applyFont="1" applyFill="1" applyBorder="1" applyAlignment="1" applyProtection="1">
      <alignment horizontal="center" vertical="top" wrapText="1"/>
      <protection/>
    </xf>
    <xf numFmtId="3" fontId="5" fillId="0" borderId="10" xfId="59" applyNumberFormat="1" applyFont="1" applyFill="1" applyBorder="1" applyAlignment="1" applyProtection="1">
      <alignment horizontal="center" vertical="top" wrapText="1"/>
      <protection locked="0"/>
    </xf>
    <xf numFmtId="0" fontId="6" fillId="0" borderId="11" xfId="59" applyFont="1" applyFill="1" applyBorder="1" applyAlignment="1" applyProtection="1">
      <alignment horizontal="left" vertical="top" wrapText="1" indent="1"/>
      <protection locked="0"/>
    </xf>
    <xf numFmtId="0" fontId="5" fillId="0" borderId="12" xfId="59" applyFont="1" applyFill="1" applyBorder="1" applyAlignment="1" applyProtection="1">
      <alignment horizontal="left" vertical="top" wrapText="1" shrinkToFit="1"/>
      <protection locked="0"/>
    </xf>
    <xf numFmtId="39" fontId="5" fillId="0" borderId="12" xfId="59" applyNumberFormat="1" applyFont="1" applyFill="1" applyBorder="1" applyAlignment="1" applyProtection="1">
      <alignment horizontal="center" vertical="top" wrapText="1"/>
      <protection/>
    </xf>
    <xf numFmtId="3" fontId="5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/>
    </xf>
    <xf numFmtId="39" fontId="12" fillId="0" borderId="13" xfId="64" applyNumberFormat="1" applyFont="1" applyBorder="1" applyAlignment="1">
      <alignment horizontal="right"/>
      <protection/>
    </xf>
    <xf numFmtId="0" fontId="5" fillId="0" borderId="14" xfId="59" applyFont="1" applyFill="1" applyBorder="1" applyAlignment="1" applyProtection="1">
      <alignment horizontal="left" vertical="top" wrapText="1" indent="2" shrinkToFit="1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36" borderId="0" xfId="0" applyNumberFormat="1" applyFont="1" applyFill="1" applyBorder="1" applyAlignment="1">
      <alignment horizontal="left" vertical="top"/>
    </xf>
    <xf numFmtId="4" fontId="12" fillId="0" borderId="0" xfId="64" applyNumberFormat="1" applyFont="1" applyAlignment="1">
      <alignment horizontal="right"/>
      <protection/>
    </xf>
    <xf numFmtId="3" fontId="8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21" fillId="36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 quotePrefix="1">
      <alignment/>
    </xf>
    <xf numFmtId="0" fontId="5" fillId="0" borderId="0" xfId="0" applyFont="1" applyFill="1" applyBorder="1" applyAlignment="1">
      <alignment vertical="top"/>
    </xf>
    <xf numFmtId="0" fontId="26" fillId="0" borderId="0" xfId="0" applyFont="1" applyAlignment="1">
      <alignment/>
    </xf>
    <xf numFmtId="15" fontId="27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4" fontId="7" fillId="35" borderId="0" xfId="0" applyNumberFormat="1" applyFont="1" applyFill="1" applyBorder="1" applyAlignment="1">
      <alignment horizontal="center" vertical="top" wrapText="1"/>
    </xf>
    <xf numFmtId="0" fontId="25" fillId="37" borderId="0" xfId="0" applyFont="1" applyFill="1" applyBorder="1" applyAlignment="1">
      <alignment horizontal="left" vertical="top"/>
    </xf>
    <xf numFmtId="0" fontId="6" fillId="37" borderId="1" xfId="0" applyFont="1" applyFill="1" applyBorder="1" applyAlignment="1">
      <alignment vertical="top" wrapText="1"/>
    </xf>
    <xf numFmtId="4" fontId="13" fillId="0" borderId="0" xfId="64" applyNumberFormat="1" applyFont="1" applyBorder="1">
      <alignment horizontal="right" vertical="center"/>
      <protection/>
    </xf>
    <xf numFmtId="0" fontId="7" fillId="35" borderId="15" xfId="0" applyFont="1" applyFill="1" applyBorder="1" applyAlignment="1">
      <alignment horizontal="center" vertical="top"/>
    </xf>
    <xf numFmtId="4" fontId="7" fillId="35" borderId="15" xfId="0" applyNumberFormat="1" applyFont="1" applyFill="1" applyBorder="1" applyAlignment="1">
      <alignment horizontal="center" vertical="top" wrapText="1"/>
    </xf>
    <xf numFmtId="2" fontId="7" fillId="35" borderId="15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/>
    </xf>
    <xf numFmtId="0" fontId="5" fillId="0" borderId="1" xfId="59" applyFont="1" applyFill="1" applyBorder="1" applyAlignment="1" applyProtection="1">
      <alignment horizontal="left" vertical="top" wrapText="1" indent="1" shrinkToFit="1"/>
      <protection locked="0"/>
    </xf>
    <xf numFmtId="0" fontId="5" fillId="0" borderId="1" xfId="59" applyFont="1" applyFill="1" applyBorder="1" applyAlignment="1" applyProtection="1">
      <alignment horizontal="left" vertical="top" wrapText="1" shrinkToFit="1"/>
      <protection locked="0"/>
    </xf>
    <xf numFmtId="4" fontId="5" fillId="0" borderId="1" xfId="59" applyNumberFormat="1" applyFont="1" applyFill="1" applyBorder="1" applyAlignment="1" applyProtection="1">
      <alignment horizontal="right" vertical="top" wrapText="1"/>
      <protection locked="0"/>
    </xf>
    <xf numFmtId="2" fontId="5" fillId="0" borderId="1" xfId="59" applyNumberFormat="1" applyFont="1" applyFill="1" applyBorder="1" applyAlignment="1" applyProtection="1">
      <alignment horizontal="center" vertical="top" wrapText="1"/>
      <protection/>
    </xf>
    <xf numFmtId="3" fontId="5" fillId="0" borderId="1" xfId="59" applyNumberFormat="1" applyFont="1" applyFill="1" applyBorder="1" applyAlignment="1" applyProtection="1">
      <alignment horizontal="center" vertical="top" wrapText="1"/>
      <protection locked="0"/>
    </xf>
    <xf numFmtId="0" fontId="20" fillId="36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/>
    </xf>
    <xf numFmtId="0" fontId="32" fillId="0" borderId="1" xfId="0" applyFont="1" applyBorder="1" applyAlignment="1">
      <alignment vertical="top" wrapText="1"/>
    </xf>
    <xf numFmtId="4" fontId="5" fillId="0" borderId="16" xfId="59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>
      <alignment wrapText="1"/>
    </xf>
    <xf numFmtId="0" fontId="25" fillId="35" borderId="0" xfId="0" applyFont="1" applyFill="1" applyBorder="1" applyAlignment="1">
      <alignment horizontal="left" vertical="top"/>
    </xf>
    <xf numFmtId="0" fontId="6" fillId="35" borderId="17" xfId="0" applyFont="1" applyFill="1" applyBorder="1" applyAlignment="1">
      <alignment vertical="top" wrapText="1"/>
    </xf>
    <xf numFmtId="4" fontId="5" fillId="35" borderId="1" xfId="59" applyNumberFormat="1" applyFont="1" applyFill="1" applyBorder="1" applyAlignment="1" applyProtection="1">
      <alignment horizontal="right" vertical="top" wrapText="1"/>
      <protection locked="0"/>
    </xf>
    <xf numFmtId="4" fontId="5" fillId="35" borderId="1" xfId="0" applyNumberFormat="1" applyFont="1" applyFill="1" applyBorder="1" applyAlignment="1">
      <alignment/>
    </xf>
    <xf numFmtId="0" fontId="5" fillId="35" borderId="18" xfId="0" applyFont="1" applyFill="1" applyBorder="1" applyAlignment="1">
      <alignment wrapText="1"/>
    </xf>
    <xf numFmtId="0" fontId="5" fillId="35" borderId="1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6" fillId="0" borderId="16" xfId="0" applyFont="1" applyBorder="1" applyAlignment="1">
      <alignment wrapText="1"/>
    </xf>
    <xf numFmtId="0" fontId="26" fillId="0" borderId="7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49" fontId="12" fillId="0" borderId="0" xfId="65" applyFont="1" applyAlignment="1">
      <alignment horizontal="right"/>
      <protection/>
    </xf>
    <xf numFmtId="3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left" vertical="top"/>
    </xf>
    <xf numFmtId="4" fontId="19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left" vertical="center" wrapText="1" readingOrder="1"/>
    </xf>
    <xf numFmtId="49" fontId="13" fillId="0" borderId="0" xfId="65" applyFont="1" applyBorder="1">
      <alignment horizontal="right" vertical="center"/>
      <protection/>
    </xf>
    <xf numFmtId="0" fontId="20" fillId="0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left" vertical="top"/>
    </xf>
    <xf numFmtId="2" fontId="23" fillId="0" borderId="0" xfId="0" applyNumberFormat="1" applyFont="1" applyFill="1" applyBorder="1" applyAlignment="1">
      <alignment horizontal="left" vertical="top"/>
    </xf>
    <xf numFmtId="4" fontId="22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13" fillId="0" borderId="0" xfId="65" applyFont="1">
      <alignment horizontal="right" vertical="center"/>
      <protection/>
    </xf>
    <xf numFmtId="15" fontId="9" fillId="0" borderId="0" xfId="0" applyNumberFormat="1" applyFont="1" applyAlignment="1">
      <alignment horizontal="left"/>
    </xf>
    <xf numFmtId="49" fontId="12" fillId="0" borderId="13" xfId="65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2" xfId="42"/>
    <cellStyle name="Comma" xfId="43"/>
    <cellStyle name="Comma [0]" xfId="44"/>
    <cellStyle name="Currency" xfId="45"/>
    <cellStyle name="Currency [0]" xfId="46"/>
    <cellStyle name="Dezimal [0]_Compiling Utility Macros" xfId="47"/>
    <cellStyle name="Dezimal_Compiling Utility Macros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m" xfId="59"/>
    <cellStyle name="Note" xfId="60"/>
    <cellStyle name="Output" xfId="61"/>
    <cellStyle name="Percent" xfId="62"/>
    <cellStyle name="Standard_Anpassen der Amortisation" xfId="63"/>
    <cellStyle name="SubTotal1Num" xfId="64"/>
    <cellStyle name="SubTotal1Text" xfId="65"/>
    <cellStyle name="Title" xfId="66"/>
    <cellStyle name="Total" xfId="67"/>
    <cellStyle name="Währung [0]_Compiling Utility Macros" xfId="68"/>
    <cellStyle name="Währung_Compiling Utility Macros" xfId="69"/>
    <cellStyle name="Warning Text" xfId="70"/>
  </cellStyles>
  <dxfs count="1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b/>
        <i val="0"/>
        <color indexed="10"/>
      </font>
    </dxf>
    <dxf>
      <font>
        <color indexed="23"/>
      </font>
    </dxf>
    <dxf>
      <font>
        <color indexed="10"/>
      </font>
    </dxf>
    <dxf>
      <font>
        <color indexed="10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OM_By_Vendor_XLT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formx.com/docs/help/Bill_of_Materials_XL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6"/>
  <sheetViews>
    <sheetView showGridLines="0" tabSelected="1" zoomScale="80" zoomScaleNormal="80" zoomScalePageLayoutView="0" workbookViewId="0" topLeftCell="A1">
      <selection activeCell="C30" sqref="C30:H30"/>
    </sheetView>
  </sheetViews>
  <sheetFormatPr defaultColWidth="9.140625" defaultRowHeight="12.75" customHeight="1"/>
  <cols>
    <col min="1" max="1" width="2.00390625" style="1" customWidth="1"/>
    <col min="2" max="2" width="31.8515625" style="1" customWidth="1"/>
    <col min="3" max="3" width="24.7109375" style="1" customWidth="1"/>
    <col min="4" max="4" width="53.7109375" style="1" customWidth="1"/>
    <col min="5" max="5" width="13.140625" style="2" customWidth="1"/>
    <col min="6" max="6" width="11.140625" style="3" customWidth="1"/>
    <col min="7" max="7" width="12.421875" style="2" customWidth="1"/>
    <col min="8" max="8" width="6.421875" style="1" customWidth="1"/>
    <col min="9" max="11" width="19.57421875" style="2" customWidth="1"/>
    <col min="12" max="12" width="21.8515625" style="2" customWidth="1"/>
    <col min="13" max="13" width="28.140625" style="2" customWidth="1"/>
    <col min="14" max="14" width="42.8515625" style="2" customWidth="1"/>
    <col min="15" max="15" width="21.7109375" style="1" customWidth="1"/>
    <col min="16" max="18" width="12.7109375" style="1" hidden="1" customWidth="1"/>
    <col min="19" max="19" width="13.421875" style="1" hidden="1" customWidth="1"/>
    <col min="20" max="20" width="9.140625" style="1" hidden="1" customWidth="1"/>
    <col min="21" max="21" width="6.00390625" style="1" hidden="1" customWidth="1"/>
    <col min="22" max="22" width="9.140625" style="1" hidden="1" customWidth="1"/>
    <col min="23" max="23" width="9.00390625" style="1" hidden="1" customWidth="1"/>
    <col min="24" max="24" width="0.42578125" style="1" hidden="1" customWidth="1"/>
    <col min="25" max="31" width="17.140625" style="1" hidden="1" customWidth="1"/>
    <col min="32" max="32" width="22.8515625" style="1" hidden="1" customWidth="1"/>
    <col min="33" max="33" width="4.140625" style="1" hidden="1" customWidth="1"/>
    <col min="34" max="55" width="9.140625" style="1" hidden="1" customWidth="1"/>
    <col min="56" max="56" width="0.42578125" style="1" hidden="1" customWidth="1"/>
    <col min="57" max="75" width="9.140625" style="1" hidden="1" customWidth="1"/>
    <col min="76" max="77" width="0" style="1" hidden="1" customWidth="1"/>
    <col min="78" max="16384" width="9.140625" style="1" customWidth="1"/>
  </cols>
  <sheetData>
    <row r="1" spans="2:8" ht="27" customHeight="1">
      <c r="B1" s="82" t="s">
        <v>28</v>
      </c>
      <c r="C1" s="93"/>
      <c r="D1" s="93"/>
      <c r="E1" s="94"/>
      <c r="F1" s="95"/>
      <c r="G1" s="94"/>
      <c r="H1" s="93"/>
    </row>
    <row r="2" spans="2:15" ht="0.7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20" s="50" customFormat="1" ht="90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85" t="s">
        <v>67</v>
      </c>
      <c r="R3" s="86"/>
      <c r="S3" s="86"/>
      <c r="T3" s="87"/>
    </row>
    <row r="4" spans="1:14" ht="13.5">
      <c r="A4" s="8"/>
      <c r="C4" s="5"/>
      <c r="D4" s="7"/>
      <c r="E4" s="9"/>
      <c r="F4" s="10"/>
      <c r="G4" s="9"/>
      <c r="H4" s="11"/>
      <c r="I4" s="9"/>
      <c r="J4" s="9"/>
      <c r="K4" s="9"/>
      <c r="L4" s="9"/>
      <c r="M4" s="9"/>
      <c r="N4" s="9"/>
    </row>
    <row r="5" spans="1:69" s="46" customFormat="1" ht="46.5" customHeight="1">
      <c r="A5" s="49"/>
      <c r="B5" s="57" t="s">
        <v>66</v>
      </c>
      <c r="C5" s="57" t="s">
        <v>6</v>
      </c>
      <c r="D5" s="57" t="s">
        <v>0</v>
      </c>
      <c r="E5" s="58" t="s">
        <v>18</v>
      </c>
      <c r="F5" s="59" t="s">
        <v>53</v>
      </c>
      <c r="G5" s="58" t="s">
        <v>29</v>
      </c>
      <c r="H5" s="57" t="s">
        <v>27</v>
      </c>
      <c r="I5" s="58" t="s">
        <v>41</v>
      </c>
      <c r="J5" s="53" t="s">
        <v>68</v>
      </c>
      <c r="K5" s="76"/>
      <c r="L5" s="77" t="s">
        <v>69</v>
      </c>
      <c r="M5" s="77" t="s">
        <v>70</v>
      </c>
      <c r="N5" s="77" t="s">
        <v>71</v>
      </c>
      <c r="O5" s="77" t="s">
        <v>72</v>
      </c>
      <c r="P5" s="54"/>
      <c r="Q5" s="55" t="s">
        <v>69</v>
      </c>
      <c r="R5" s="55" t="s">
        <v>70</v>
      </c>
      <c r="S5" s="55" t="s">
        <v>71</v>
      </c>
      <c r="T5" s="55" t="s">
        <v>72</v>
      </c>
      <c r="AA5" s="46" t="s">
        <v>65</v>
      </c>
      <c r="AB5" s="46">
        <f>SUM(Y:Y)</f>
        <v>0</v>
      </c>
      <c r="AC5" s="40">
        <v>1</v>
      </c>
      <c r="AD5" s="40">
        <f>ROW()+1</f>
        <v>6</v>
      </c>
      <c r="AE5" s="46" t="s">
        <v>64</v>
      </c>
      <c r="AF5" s="40">
        <f>COUNTA(I6:I9985)</f>
        <v>29</v>
      </c>
      <c r="BM5" s="48"/>
      <c r="BN5" s="47"/>
      <c r="BO5" s="47"/>
      <c r="BP5" s="47"/>
      <c r="BQ5" s="47"/>
    </row>
    <row r="6" spans="1:76" ht="25.5" customHeight="1">
      <c r="A6" s="45"/>
      <c r="B6" s="61" t="s">
        <v>58</v>
      </c>
      <c r="C6" s="62" t="s">
        <v>58</v>
      </c>
      <c r="D6" s="62" t="s">
        <v>2</v>
      </c>
      <c r="E6" s="63">
        <v>0</v>
      </c>
      <c r="F6" s="64">
        <v>0</v>
      </c>
      <c r="G6" s="63">
        <f aca="true" t="shared" si="0" ref="G6:G23">IF(ISNUMBER(E6),ROUND(E6-IF(ISNUMBER(F6),F6*E6/100,0),2),IF(ISBLANK(E6),"  ",E6))</f>
        <v>0</v>
      </c>
      <c r="H6" s="65">
        <v>27</v>
      </c>
      <c r="I6" s="63">
        <f aca="true" t="shared" si="1" ref="I6:I23">IF(ISNUMBER(G6),G6*H6,IF(ISBLANK(G6),"  ",G6))</f>
        <v>0</v>
      </c>
      <c r="J6" s="63"/>
      <c r="K6" s="78"/>
      <c r="L6" s="63"/>
      <c r="M6" s="63"/>
      <c r="N6" s="63"/>
      <c r="O6" s="66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>
        <v>1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3"/>
      <c r="BW6" s="43"/>
      <c r="BX6" s="43"/>
    </row>
    <row r="7" spans="1:76" ht="13.5" customHeight="1">
      <c r="A7" s="45"/>
      <c r="B7" s="61" t="s">
        <v>19</v>
      </c>
      <c r="C7" s="62" t="s">
        <v>19</v>
      </c>
      <c r="D7" s="62" t="s">
        <v>39</v>
      </c>
      <c r="E7" s="63">
        <v>0</v>
      </c>
      <c r="F7" s="64">
        <v>0</v>
      </c>
      <c r="G7" s="63">
        <f t="shared" si="0"/>
        <v>0</v>
      </c>
      <c r="H7" s="65">
        <v>27</v>
      </c>
      <c r="I7" s="63">
        <f t="shared" si="1"/>
        <v>0</v>
      </c>
      <c r="J7" s="63"/>
      <c r="K7" s="78"/>
      <c r="L7" s="63"/>
      <c r="M7" s="63"/>
      <c r="N7" s="63"/>
      <c r="O7" s="66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>
        <v>1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3"/>
      <c r="BW7" s="43"/>
      <c r="BX7" s="43"/>
    </row>
    <row r="8" spans="1:76" ht="25.5" customHeight="1">
      <c r="A8" s="45"/>
      <c r="B8" s="61" t="s">
        <v>36</v>
      </c>
      <c r="C8" s="62" t="s">
        <v>36</v>
      </c>
      <c r="D8" s="62" t="s">
        <v>23</v>
      </c>
      <c r="E8" s="63">
        <v>0</v>
      </c>
      <c r="F8" s="64">
        <v>0</v>
      </c>
      <c r="G8" s="63">
        <f t="shared" si="0"/>
        <v>0</v>
      </c>
      <c r="H8" s="65">
        <v>27</v>
      </c>
      <c r="I8" s="63">
        <f t="shared" si="1"/>
        <v>0</v>
      </c>
      <c r="J8" s="63"/>
      <c r="K8" s="78"/>
      <c r="L8" s="63"/>
      <c r="M8" s="63"/>
      <c r="N8" s="63"/>
      <c r="O8" s="66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>
        <v>1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3"/>
      <c r="BW8" s="43"/>
      <c r="BX8" s="43"/>
    </row>
    <row r="9" spans="1:76" ht="25.5" customHeight="1">
      <c r="A9" s="45"/>
      <c r="B9" s="61" t="s">
        <v>56</v>
      </c>
      <c r="C9" s="62" t="s">
        <v>56</v>
      </c>
      <c r="D9" s="62" t="s">
        <v>4</v>
      </c>
      <c r="E9" s="63">
        <v>0</v>
      </c>
      <c r="F9" s="64">
        <v>0</v>
      </c>
      <c r="G9" s="63">
        <f>IF(ISNUMBER(E9),ROUND(E9-IF(ISNUMBER(F9),F9*E9/100,0),2),IF(ISBLANK(E9),"  ",E9))</f>
        <v>0</v>
      </c>
      <c r="H9" s="65">
        <v>27</v>
      </c>
      <c r="I9" s="63">
        <f>IF(ISNUMBER(G9),G9*H9,IF(ISBLANK(G9),"  ",G9))</f>
        <v>0</v>
      </c>
      <c r="J9" s="63">
        <f>SUM(I6:I9)</f>
        <v>0</v>
      </c>
      <c r="K9" s="78"/>
      <c r="L9" s="63"/>
      <c r="M9" s="63"/>
      <c r="N9" s="63"/>
      <c r="O9" s="66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>
        <v>1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3"/>
      <c r="BW9" s="43"/>
      <c r="BX9" s="43"/>
    </row>
    <row r="10" spans="1:76" ht="25.5" customHeight="1">
      <c r="A10" s="45"/>
      <c r="B10" s="61" t="s">
        <v>22</v>
      </c>
      <c r="C10" s="62" t="s">
        <v>22</v>
      </c>
      <c r="D10" s="62" t="s">
        <v>55</v>
      </c>
      <c r="E10" s="63">
        <v>0</v>
      </c>
      <c r="F10" s="64">
        <v>0</v>
      </c>
      <c r="G10" s="63">
        <f t="shared" si="0"/>
        <v>0</v>
      </c>
      <c r="H10" s="65">
        <v>7</v>
      </c>
      <c r="I10" s="63">
        <f t="shared" si="1"/>
        <v>0</v>
      </c>
      <c r="J10" s="63"/>
      <c r="K10" s="78"/>
      <c r="L10" s="63"/>
      <c r="M10" s="63"/>
      <c r="N10" s="63"/>
      <c r="O10" s="66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>
        <v>1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3"/>
      <c r="BW10" s="43"/>
      <c r="BX10" s="43"/>
    </row>
    <row r="11" spans="1:76" ht="13.5" customHeight="1">
      <c r="A11" s="45"/>
      <c r="B11" s="61" t="s">
        <v>20</v>
      </c>
      <c r="C11" s="62" t="s">
        <v>20</v>
      </c>
      <c r="D11" s="62" t="s">
        <v>3</v>
      </c>
      <c r="E11" s="63">
        <v>0</v>
      </c>
      <c r="F11" s="64">
        <v>0</v>
      </c>
      <c r="G11" s="63">
        <f t="shared" si="0"/>
        <v>0</v>
      </c>
      <c r="H11" s="65">
        <v>1</v>
      </c>
      <c r="I11" s="63">
        <f t="shared" si="1"/>
        <v>0</v>
      </c>
      <c r="J11" s="63"/>
      <c r="K11" s="78"/>
      <c r="L11" s="63"/>
      <c r="M11" s="63"/>
      <c r="N11" s="63"/>
      <c r="O11" s="66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>
        <v>1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3"/>
      <c r="BW11" s="43"/>
      <c r="BX11" s="43"/>
    </row>
    <row r="12" spans="1:76" ht="13.5" customHeight="1">
      <c r="A12" s="45"/>
      <c r="B12" s="61" t="s">
        <v>15</v>
      </c>
      <c r="C12" s="62" t="s">
        <v>15</v>
      </c>
      <c r="D12" s="62" t="s">
        <v>31</v>
      </c>
      <c r="E12" s="63">
        <v>0</v>
      </c>
      <c r="F12" s="64">
        <v>0</v>
      </c>
      <c r="G12" s="63">
        <f t="shared" si="0"/>
        <v>0</v>
      </c>
      <c r="H12" s="65">
        <v>20</v>
      </c>
      <c r="I12" s="63">
        <f t="shared" si="1"/>
        <v>0</v>
      </c>
      <c r="J12" s="63"/>
      <c r="K12" s="78"/>
      <c r="L12" s="63"/>
      <c r="M12" s="63"/>
      <c r="N12" s="63"/>
      <c r="O12" s="66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>
        <v>1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3"/>
      <c r="BW12" s="43"/>
      <c r="BX12" s="43"/>
    </row>
    <row r="13" spans="1:76" ht="24.75" customHeight="1">
      <c r="A13" s="45"/>
      <c r="B13" s="61" t="s">
        <v>48</v>
      </c>
      <c r="C13" s="62" t="s">
        <v>48</v>
      </c>
      <c r="D13" s="62" t="s">
        <v>1</v>
      </c>
      <c r="E13" s="63">
        <v>0</v>
      </c>
      <c r="F13" s="64">
        <v>0</v>
      </c>
      <c r="G13" s="63">
        <f t="shared" si="0"/>
        <v>0</v>
      </c>
      <c r="H13" s="65">
        <v>2</v>
      </c>
      <c r="I13" s="63">
        <f t="shared" si="1"/>
        <v>0</v>
      </c>
      <c r="J13" s="63"/>
      <c r="K13" s="78"/>
      <c r="L13" s="63"/>
      <c r="M13" s="63"/>
      <c r="N13" s="63"/>
      <c r="O13" s="66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>
        <v>1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3"/>
      <c r="BW13" s="43"/>
      <c r="BX13" s="43"/>
    </row>
    <row r="14" spans="1:76" ht="25.5" customHeight="1">
      <c r="A14" s="45"/>
      <c r="B14" s="61" t="s">
        <v>59</v>
      </c>
      <c r="C14" s="62" t="s">
        <v>59</v>
      </c>
      <c r="D14" s="62" t="s">
        <v>49</v>
      </c>
      <c r="E14" s="63">
        <v>0</v>
      </c>
      <c r="F14" s="64">
        <v>0</v>
      </c>
      <c r="G14" s="63">
        <f t="shared" si="0"/>
        <v>0</v>
      </c>
      <c r="H14" s="65">
        <v>1</v>
      </c>
      <c r="I14" s="63">
        <f t="shared" si="1"/>
        <v>0</v>
      </c>
      <c r="J14" s="63"/>
      <c r="K14" s="78"/>
      <c r="L14" s="63"/>
      <c r="M14" s="63"/>
      <c r="N14" s="63"/>
      <c r="O14" s="66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>
        <v>1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3"/>
      <c r="BW14" s="43"/>
      <c r="BX14" s="43"/>
    </row>
    <row r="15" spans="1:76" ht="25.5" customHeight="1">
      <c r="A15" s="45"/>
      <c r="B15" s="61" t="s">
        <v>38</v>
      </c>
      <c r="C15" s="62" t="s">
        <v>38</v>
      </c>
      <c r="D15" s="62" t="s">
        <v>49</v>
      </c>
      <c r="E15" s="63">
        <v>0</v>
      </c>
      <c r="F15" s="64">
        <v>0</v>
      </c>
      <c r="G15" s="63">
        <f t="shared" si="0"/>
        <v>0</v>
      </c>
      <c r="H15" s="65">
        <v>1</v>
      </c>
      <c r="I15" s="63">
        <f t="shared" si="1"/>
        <v>0</v>
      </c>
      <c r="J15" s="63"/>
      <c r="K15" s="78"/>
      <c r="L15" s="63"/>
      <c r="M15" s="63"/>
      <c r="N15" s="63"/>
      <c r="O15" s="66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>
        <v>1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3"/>
      <c r="BW15" s="43"/>
      <c r="BX15" s="43"/>
    </row>
    <row r="16" spans="1:76" ht="13.5" customHeight="1">
      <c r="A16" s="45"/>
      <c r="B16" s="61" t="s">
        <v>47</v>
      </c>
      <c r="C16" s="62" t="s">
        <v>47</v>
      </c>
      <c r="D16" s="62" t="s">
        <v>42</v>
      </c>
      <c r="E16" s="63">
        <v>0</v>
      </c>
      <c r="F16" s="64">
        <v>0</v>
      </c>
      <c r="G16" s="63">
        <f t="shared" si="0"/>
        <v>0</v>
      </c>
      <c r="H16" s="65">
        <v>1</v>
      </c>
      <c r="I16" s="63">
        <f t="shared" si="1"/>
        <v>0</v>
      </c>
      <c r="J16" s="63"/>
      <c r="K16" s="78"/>
      <c r="L16" s="63"/>
      <c r="M16" s="63"/>
      <c r="N16" s="63"/>
      <c r="O16" s="66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>
        <v>1</v>
      </c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3"/>
      <c r="BW16" s="43"/>
      <c r="BX16" s="43"/>
    </row>
    <row r="17" spans="1:76" ht="13.5" customHeight="1">
      <c r="A17" s="45"/>
      <c r="B17" s="61" t="s">
        <v>5</v>
      </c>
      <c r="C17" s="62" t="s">
        <v>5</v>
      </c>
      <c r="D17" s="62" t="s">
        <v>46</v>
      </c>
      <c r="E17" s="63">
        <v>0</v>
      </c>
      <c r="F17" s="64">
        <v>0</v>
      </c>
      <c r="G17" s="63">
        <f t="shared" si="0"/>
        <v>0</v>
      </c>
      <c r="H17" s="65">
        <v>64</v>
      </c>
      <c r="I17" s="63">
        <f t="shared" si="1"/>
        <v>0</v>
      </c>
      <c r="J17" s="63"/>
      <c r="K17" s="78"/>
      <c r="L17" s="63"/>
      <c r="M17" s="63"/>
      <c r="N17" s="63"/>
      <c r="O17" s="66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>
        <v>1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</row>
    <row r="18" spans="1:76" ht="25.5" customHeight="1">
      <c r="A18" s="45"/>
      <c r="B18" s="61" t="s">
        <v>26</v>
      </c>
      <c r="C18" s="62" t="s">
        <v>26</v>
      </c>
      <c r="D18" s="62" t="s">
        <v>54</v>
      </c>
      <c r="E18" s="63">
        <v>0</v>
      </c>
      <c r="F18" s="64">
        <v>0</v>
      </c>
      <c r="G18" s="63">
        <f t="shared" si="0"/>
        <v>0</v>
      </c>
      <c r="H18" s="65">
        <v>10</v>
      </c>
      <c r="I18" s="63">
        <f t="shared" si="1"/>
        <v>0</v>
      </c>
      <c r="J18" s="63"/>
      <c r="K18" s="78"/>
      <c r="L18" s="63"/>
      <c r="M18" s="63"/>
      <c r="N18" s="63"/>
      <c r="O18" s="66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>
        <v>1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3"/>
      <c r="BW18" s="43"/>
      <c r="BX18" s="43"/>
    </row>
    <row r="19" spans="1:76" ht="25.5" customHeight="1">
      <c r="A19" s="45"/>
      <c r="B19" s="61" t="s">
        <v>34</v>
      </c>
      <c r="C19" s="62" t="s">
        <v>34</v>
      </c>
      <c r="D19" s="62" t="s">
        <v>24</v>
      </c>
      <c r="E19" s="63">
        <v>0</v>
      </c>
      <c r="F19" s="64">
        <v>0</v>
      </c>
      <c r="G19" s="63">
        <f t="shared" si="0"/>
        <v>0</v>
      </c>
      <c r="H19" s="65">
        <v>10</v>
      </c>
      <c r="I19" s="63">
        <f t="shared" si="1"/>
        <v>0</v>
      </c>
      <c r="J19" s="63"/>
      <c r="K19" s="78"/>
      <c r="L19" s="63"/>
      <c r="M19" s="63"/>
      <c r="N19" s="63"/>
      <c r="O19" s="66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>
        <v>1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3"/>
      <c r="BW19" s="43"/>
      <c r="BX19" s="43"/>
    </row>
    <row r="20" spans="1:76" ht="25.5" customHeight="1">
      <c r="A20" s="45"/>
      <c r="B20" s="61" t="s">
        <v>10</v>
      </c>
      <c r="C20" s="62" t="s">
        <v>10</v>
      </c>
      <c r="D20" s="62" t="s">
        <v>35</v>
      </c>
      <c r="E20" s="63">
        <v>0</v>
      </c>
      <c r="F20" s="64">
        <v>0</v>
      </c>
      <c r="G20" s="63">
        <f t="shared" si="0"/>
        <v>0</v>
      </c>
      <c r="H20" s="65">
        <v>1</v>
      </c>
      <c r="I20" s="63">
        <f t="shared" si="1"/>
        <v>0</v>
      </c>
      <c r="J20" s="63"/>
      <c r="K20" s="78"/>
      <c r="L20" s="63"/>
      <c r="M20" s="63"/>
      <c r="N20" s="63"/>
      <c r="O20" s="66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>
        <v>1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3"/>
      <c r="BW20" s="43"/>
      <c r="BX20" s="43"/>
    </row>
    <row r="21" spans="1:76" ht="13.5" customHeight="1">
      <c r="A21" s="45"/>
      <c r="B21" s="61" t="s">
        <v>16</v>
      </c>
      <c r="C21" s="62" t="s">
        <v>16</v>
      </c>
      <c r="D21" s="62" t="s">
        <v>30</v>
      </c>
      <c r="E21" s="63">
        <v>0</v>
      </c>
      <c r="F21" s="64">
        <v>0</v>
      </c>
      <c r="G21" s="63">
        <f t="shared" si="0"/>
        <v>0</v>
      </c>
      <c r="H21" s="65">
        <v>1</v>
      </c>
      <c r="I21" s="63">
        <f t="shared" si="1"/>
        <v>0</v>
      </c>
      <c r="J21" s="63"/>
      <c r="K21" s="78"/>
      <c r="L21" s="63"/>
      <c r="M21" s="63"/>
      <c r="N21" s="63"/>
      <c r="O21" s="66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>
        <v>1</v>
      </c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3"/>
      <c r="BW21" s="43"/>
      <c r="BX21" s="43"/>
    </row>
    <row r="22" spans="1:76" ht="25.5" customHeight="1">
      <c r="A22" s="45"/>
      <c r="B22" s="61" t="s">
        <v>17</v>
      </c>
      <c r="C22" s="62" t="s">
        <v>17</v>
      </c>
      <c r="D22" s="62" t="s">
        <v>13</v>
      </c>
      <c r="E22" s="63">
        <v>0</v>
      </c>
      <c r="F22" s="64">
        <v>0</v>
      </c>
      <c r="G22" s="63">
        <f t="shared" si="0"/>
        <v>0</v>
      </c>
      <c r="H22" s="65">
        <v>3</v>
      </c>
      <c r="I22" s="63">
        <f t="shared" si="1"/>
        <v>0</v>
      </c>
      <c r="J22" s="63"/>
      <c r="K22" s="78"/>
      <c r="L22" s="63"/>
      <c r="M22" s="63"/>
      <c r="N22" s="63"/>
      <c r="O22" s="66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>
        <v>1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3"/>
      <c r="BW22" s="43"/>
      <c r="BX22" s="43"/>
    </row>
    <row r="23" spans="1:76" ht="25.5" customHeight="1">
      <c r="A23" s="45"/>
      <c r="B23" s="61" t="s">
        <v>57</v>
      </c>
      <c r="C23" s="62" t="s">
        <v>57</v>
      </c>
      <c r="D23" s="62" t="s">
        <v>60</v>
      </c>
      <c r="E23" s="63">
        <v>0</v>
      </c>
      <c r="F23" s="64">
        <v>0</v>
      </c>
      <c r="G23" s="63">
        <f t="shared" si="0"/>
        <v>0</v>
      </c>
      <c r="H23" s="65">
        <v>2</v>
      </c>
      <c r="I23" s="63">
        <f t="shared" si="1"/>
        <v>0</v>
      </c>
      <c r="J23" s="63"/>
      <c r="K23" s="78"/>
      <c r="L23" s="63"/>
      <c r="M23" s="63"/>
      <c r="N23" s="63"/>
      <c r="O23" s="66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>
        <v>1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3"/>
      <c r="BW23" s="43"/>
      <c r="BX23" s="43"/>
    </row>
    <row r="24" spans="1:76" ht="25.5" customHeight="1">
      <c r="A24" s="45"/>
      <c r="B24" s="61" t="s">
        <v>57</v>
      </c>
      <c r="C24" s="62" t="s">
        <v>57</v>
      </c>
      <c r="D24" s="62" t="s">
        <v>60</v>
      </c>
      <c r="E24" s="63">
        <v>0</v>
      </c>
      <c r="F24" s="64">
        <v>0</v>
      </c>
      <c r="G24" s="63">
        <f>IF(ISNUMBER(E24),ROUND(E24-IF(ISNUMBER(F24),F24*E24/100,0),2),IF(ISBLANK(E24),"  ",E24))</f>
        <v>0</v>
      </c>
      <c r="H24" s="65">
        <v>1</v>
      </c>
      <c r="I24" s="63">
        <f>IF(ISNUMBER(G24),G24*H24,IF(ISBLANK(G24),"  ",G24))</f>
        <v>0</v>
      </c>
      <c r="J24" s="63">
        <f>SUM(I10:I24)</f>
        <v>0</v>
      </c>
      <c r="K24" s="78"/>
      <c r="L24" s="63"/>
      <c r="M24" s="63"/>
      <c r="N24" s="63"/>
      <c r="O24" s="66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>
        <v>1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3"/>
      <c r="BW24" s="43"/>
      <c r="BX24" s="43"/>
    </row>
    <row r="25" spans="1:76" ht="25.5" customHeight="1">
      <c r="A25" s="45"/>
      <c r="B25" s="61" t="s">
        <v>86</v>
      </c>
      <c r="C25" s="62" t="s">
        <v>85</v>
      </c>
      <c r="D25" s="62" t="s">
        <v>81</v>
      </c>
      <c r="E25" s="63">
        <v>0</v>
      </c>
      <c r="F25" s="64">
        <v>0</v>
      </c>
      <c r="G25" s="63">
        <f>IF(ISNUMBER(E25),ROUND(E25-IF(ISNUMBER(F25),F25*E25/100,0),2),IF(ISBLANK(E25),"  ",E25))</f>
        <v>0</v>
      </c>
      <c r="H25" s="65">
        <v>27</v>
      </c>
      <c r="I25" s="63">
        <f>IF(ISNUMBER(G25),G25*H25,IF(ISBLANK(G25),"  ",G25))</f>
        <v>0</v>
      </c>
      <c r="J25" s="63"/>
      <c r="K25" s="78"/>
      <c r="L25" s="63"/>
      <c r="M25" s="63"/>
      <c r="N25" s="63"/>
      <c r="O25" s="66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>
        <v>1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3"/>
      <c r="BW25" s="43"/>
      <c r="BX25" s="43"/>
    </row>
    <row r="26" spans="1:76" ht="25.5" customHeight="1">
      <c r="A26" s="45"/>
      <c r="B26" s="61" t="s">
        <v>86</v>
      </c>
      <c r="C26" s="62" t="s">
        <v>85</v>
      </c>
      <c r="D26" s="62" t="s">
        <v>82</v>
      </c>
      <c r="E26" s="63">
        <v>0</v>
      </c>
      <c r="F26" s="64">
        <v>0</v>
      </c>
      <c r="G26" s="63">
        <f>IF(ISNUMBER(E26),ROUND(E26-IF(ISNUMBER(F26),F26*E26/100,0),2),IF(ISBLANK(E26),"  ",E26))</f>
        <v>0</v>
      </c>
      <c r="H26" s="65">
        <v>10</v>
      </c>
      <c r="I26" s="63">
        <f>IF(ISNUMBER(G26),G26*H26,IF(ISBLANK(G26),"  ",G26))</f>
        <v>0</v>
      </c>
      <c r="J26" s="63"/>
      <c r="K26" s="78"/>
      <c r="L26" s="63"/>
      <c r="M26" s="63"/>
      <c r="N26" s="63"/>
      <c r="O26" s="66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1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3"/>
      <c r="BW26" s="43"/>
      <c r="BX26" s="43"/>
    </row>
    <row r="27" spans="1:76" ht="25.5" customHeight="1">
      <c r="A27" s="45"/>
      <c r="B27" s="61" t="s">
        <v>86</v>
      </c>
      <c r="C27" s="62" t="s">
        <v>85</v>
      </c>
      <c r="D27" s="62" t="s">
        <v>83</v>
      </c>
      <c r="E27" s="63">
        <v>0</v>
      </c>
      <c r="F27" s="64">
        <v>0</v>
      </c>
      <c r="G27" s="63">
        <f>IF(ISNUMBER(E27),ROUND(E27-IF(ISNUMBER(F27),F27*E27/100,0),2),IF(ISBLANK(E27),"  ",E27))</f>
        <v>0</v>
      </c>
      <c r="H27" s="65">
        <v>10</v>
      </c>
      <c r="I27" s="63">
        <f>IF(ISNUMBER(G27),G27*H27,IF(ISBLANK(G27),"  ",G27))</f>
        <v>0</v>
      </c>
      <c r="J27" s="63"/>
      <c r="K27" s="78"/>
      <c r="L27" s="63"/>
      <c r="M27" s="63"/>
      <c r="N27" s="63"/>
      <c r="O27" s="66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1</v>
      </c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3"/>
      <c r="BW27" s="43"/>
      <c r="BX27" s="43"/>
    </row>
    <row r="28" spans="1:76" ht="25.5" customHeight="1">
      <c r="A28" s="45"/>
      <c r="B28" s="61" t="s">
        <v>86</v>
      </c>
      <c r="C28" s="62" t="s">
        <v>85</v>
      </c>
      <c r="D28" s="62" t="s">
        <v>84</v>
      </c>
      <c r="E28" s="63">
        <v>0</v>
      </c>
      <c r="F28" s="64">
        <v>0</v>
      </c>
      <c r="G28" s="63">
        <f>IF(ISNUMBER(E28),ROUND(E28-IF(ISNUMBER(F28),F28*E28/100,0),2),IF(ISBLANK(E28),"  ",E28))</f>
        <v>0</v>
      </c>
      <c r="H28" s="65">
        <v>1</v>
      </c>
      <c r="I28" s="63">
        <f>IF(ISNUMBER(G28),G28*H28,IF(ISBLANK(G28),"  ",G28))</f>
        <v>0</v>
      </c>
      <c r="J28" s="63">
        <f>SUM(I25:I28)</f>
        <v>0</v>
      </c>
      <c r="K28" s="78"/>
      <c r="L28" s="63"/>
      <c r="M28" s="63"/>
      <c r="N28" s="63"/>
      <c r="O28" s="66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1</v>
      </c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3"/>
      <c r="BW28" s="43"/>
      <c r="BX28" s="43"/>
    </row>
    <row r="29" spans="2:15" ht="12.75" customHeight="1">
      <c r="B29" s="67"/>
      <c r="C29" s="67"/>
      <c r="D29" s="67"/>
      <c r="E29" s="68"/>
      <c r="F29" s="69"/>
      <c r="G29" s="68"/>
      <c r="H29" s="67"/>
      <c r="I29" s="68"/>
      <c r="J29" s="68"/>
      <c r="K29" s="79"/>
      <c r="L29" s="68"/>
      <c r="M29" s="68"/>
      <c r="N29" s="68"/>
      <c r="O29" s="67"/>
    </row>
    <row r="30" spans="1:76" ht="33" customHeight="1">
      <c r="A30" s="42"/>
      <c r="B30" s="60"/>
      <c r="C30" s="97" t="s">
        <v>63</v>
      </c>
      <c r="D30" s="98"/>
      <c r="E30" s="99"/>
      <c r="F30" s="100"/>
      <c r="G30" s="101"/>
      <c r="H30" s="97"/>
      <c r="I30" s="56">
        <f>SUMIF(AC6:AC28,"=1",I6:I28)</f>
        <v>0</v>
      </c>
      <c r="J30" s="56">
        <f>SUM(J6:J29)</f>
        <v>0</v>
      </c>
      <c r="K30" s="56"/>
      <c r="L30" s="56"/>
      <c r="M30" s="56"/>
      <c r="N30" s="56"/>
      <c r="O30" s="41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>
        <v>0</v>
      </c>
      <c r="AD30" s="39"/>
      <c r="AE30" s="39"/>
      <c r="AF30" s="39"/>
      <c r="AG30" s="39">
        <f>$I$30</f>
        <v>0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39"/>
      <c r="BW30" s="39"/>
      <c r="BX30" s="39"/>
    </row>
    <row r="31" spans="1:76" ht="30.75" customHeight="1">
      <c r="A31" s="38"/>
      <c r="B31" s="37"/>
      <c r="C31" s="88" t="s">
        <v>9</v>
      </c>
      <c r="D31" s="89"/>
      <c r="E31" s="90"/>
      <c r="F31" s="91"/>
      <c r="G31" s="92"/>
      <c r="H31" s="88"/>
      <c r="I31" s="36">
        <f>SUMIF(AC:AC,"0",I:I)</f>
        <v>0</v>
      </c>
      <c r="J31" s="36"/>
      <c r="K31" s="36"/>
      <c r="L31" s="36"/>
      <c r="M31" s="36"/>
      <c r="N31" s="36"/>
      <c r="O31" s="35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3"/>
      <c r="BW31" s="33"/>
      <c r="BX31" s="33"/>
    </row>
    <row r="32" spans="1:14" ht="12.75">
      <c r="A32" s="30"/>
      <c r="B32" s="30"/>
      <c r="C32" s="30"/>
      <c r="D32" s="30"/>
      <c r="E32" s="29"/>
      <c r="F32" s="31"/>
      <c r="G32" s="29"/>
      <c r="H32" s="30"/>
      <c r="I32" s="29"/>
      <c r="J32" s="29"/>
      <c r="K32" s="29"/>
      <c r="L32" s="29"/>
      <c r="M32" s="29"/>
      <c r="N32" s="29"/>
    </row>
    <row r="33" spans="1:14" ht="12.75">
      <c r="A33" s="30"/>
      <c r="B33" s="30"/>
      <c r="C33" s="30"/>
      <c r="D33" s="30"/>
      <c r="E33" s="29"/>
      <c r="F33" s="31"/>
      <c r="G33" s="29"/>
      <c r="H33" s="30"/>
      <c r="I33" s="29"/>
      <c r="J33" s="29"/>
      <c r="K33" s="29"/>
      <c r="L33" s="29"/>
      <c r="M33" s="29"/>
      <c r="N33" s="29"/>
    </row>
    <row r="34" spans="1:15" ht="39">
      <c r="A34" s="30"/>
      <c r="B34" s="73" t="s">
        <v>74</v>
      </c>
      <c r="C34" s="72" t="s">
        <v>75</v>
      </c>
      <c r="D34" s="71" t="s">
        <v>76</v>
      </c>
      <c r="E34" s="63">
        <v>0</v>
      </c>
      <c r="F34" s="64">
        <v>0</v>
      </c>
      <c r="G34" s="63">
        <f>IF(ISNUMBER(E34),ROUND(E34-IF(ISNUMBER(F34),F34*E34/100,0),2),IF(ISBLANK(E34),"  ",E34))</f>
        <v>0</v>
      </c>
      <c r="H34" s="65">
        <v>1</v>
      </c>
      <c r="I34" s="74">
        <f>IF(ISNUMBER(G34),G34*H34,IF(ISBLANK(G34),"  ",G34))</f>
        <v>0</v>
      </c>
      <c r="J34" s="67"/>
      <c r="K34" s="80"/>
      <c r="L34" s="75"/>
      <c r="M34" s="75"/>
      <c r="N34" s="75"/>
      <c r="O34" s="70"/>
    </row>
    <row r="35" spans="1:15" ht="50.25">
      <c r="A35" s="30"/>
      <c r="B35" s="71" t="s">
        <v>80</v>
      </c>
      <c r="C35" s="72" t="s">
        <v>77</v>
      </c>
      <c r="D35" s="71" t="s">
        <v>76</v>
      </c>
      <c r="E35" s="63">
        <v>0</v>
      </c>
      <c r="F35" s="64">
        <v>0</v>
      </c>
      <c r="G35" s="63">
        <f>IF(ISNUMBER(E35),ROUND(E35-IF(ISNUMBER(F35),F35*E35/100,0),2),IF(ISBLANK(E35),"  ",E35))</f>
        <v>0</v>
      </c>
      <c r="H35" s="65">
        <v>1</v>
      </c>
      <c r="I35" s="74">
        <f>IF(ISNUMBER(G35),G35*H35,IF(ISBLANK(G35),"  ",G35))</f>
        <v>0</v>
      </c>
      <c r="J35" s="67"/>
      <c r="K35" s="81"/>
      <c r="L35" s="75"/>
      <c r="M35" s="75"/>
      <c r="N35" s="75"/>
      <c r="O35" s="70"/>
    </row>
    <row r="36" spans="1:15" ht="37.5">
      <c r="A36" s="30"/>
      <c r="B36" s="71" t="s">
        <v>78</v>
      </c>
      <c r="C36" s="72" t="s">
        <v>79</v>
      </c>
      <c r="D36" s="71" t="s">
        <v>76</v>
      </c>
      <c r="E36" s="63">
        <v>0</v>
      </c>
      <c r="F36" s="64">
        <v>0</v>
      </c>
      <c r="G36" s="63">
        <f>IF(ISNUMBER(E36),ROUND(E36-IF(ISNUMBER(F36),F36*E36/100,0),2),IF(ISBLANK(E36),"  ",E36))</f>
        <v>0</v>
      </c>
      <c r="H36" s="65">
        <v>14</v>
      </c>
      <c r="I36" s="74">
        <f>IF(ISNUMBER(G36),G36*H36,IF(ISBLANK(G36),"  ",G36))</f>
        <v>0</v>
      </c>
      <c r="J36" s="68">
        <f>SUM(I34:I36)</f>
        <v>0</v>
      </c>
      <c r="K36" s="81"/>
      <c r="L36" s="75"/>
      <c r="M36" s="75"/>
      <c r="N36" s="75"/>
      <c r="O36" s="70"/>
    </row>
    <row r="37" spans="1:14" ht="12.75">
      <c r="A37" s="30"/>
      <c r="B37" s="30"/>
      <c r="C37" s="30"/>
      <c r="D37" s="30"/>
      <c r="E37" s="29"/>
      <c r="F37" s="31"/>
      <c r="G37" s="29"/>
      <c r="H37" s="30"/>
      <c r="I37" s="29"/>
      <c r="J37" s="29"/>
      <c r="K37" s="29"/>
      <c r="L37" s="29"/>
      <c r="M37" s="29"/>
      <c r="N37" s="29"/>
    </row>
    <row r="38" spans="1:14" ht="12.75">
      <c r="A38" s="30"/>
      <c r="B38" s="30"/>
      <c r="C38" s="30"/>
      <c r="D38" s="30"/>
      <c r="E38" s="29"/>
      <c r="F38" s="31"/>
      <c r="G38" s="29" t="s">
        <v>73</v>
      </c>
      <c r="H38" s="30"/>
      <c r="I38" s="29">
        <f>SUM(I31:I37)</f>
        <v>0</v>
      </c>
      <c r="J38" s="29">
        <f>SUM(J30:J37)</f>
        <v>0</v>
      </c>
      <c r="K38" s="29"/>
      <c r="L38" s="29"/>
      <c r="M38" s="29"/>
      <c r="N38" s="29"/>
    </row>
    <row r="39" spans="1:14" ht="12.75">
      <c r="A39" s="30"/>
      <c r="B39" s="30"/>
      <c r="C39" s="30"/>
      <c r="D39" s="30"/>
      <c r="E39" s="29"/>
      <c r="F39" s="31"/>
      <c r="G39" s="29"/>
      <c r="H39" s="30"/>
      <c r="I39" s="29"/>
      <c r="J39" s="29"/>
      <c r="K39" s="29"/>
      <c r="L39" s="29"/>
      <c r="M39" s="29"/>
      <c r="N39" s="29"/>
    </row>
    <row r="40" spans="1:22" ht="12.75">
      <c r="A40" s="30"/>
      <c r="B40" s="30"/>
      <c r="C40" s="30"/>
      <c r="D40" s="30"/>
      <c r="E40" s="29"/>
      <c r="F40" s="31"/>
      <c r="G40" s="29"/>
      <c r="H40" s="30"/>
      <c r="I40" s="29"/>
      <c r="J40" s="29"/>
      <c r="K40" s="29"/>
      <c r="L40" s="29"/>
      <c r="M40" s="29"/>
      <c r="N40" s="29"/>
      <c r="V40" s="32"/>
    </row>
    <row r="41" spans="1:14" ht="12.75">
      <c r="A41" s="30"/>
      <c r="B41" s="30"/>
      <c r="C41" s="30"/>
      <c r="D41" s="30"/>
      <c r="E41" s="29"/>
      <c r="F41" s="31"/>
      <c r="G41" s="29"/>
      <c r="H41" s="30"/>
      <c r="I41" s="29"/>
      <c r="J41" s="29"/>
      <c r="K41" s="29"/>
      <c r="L41" s="29"/>
      <c r="M41" s="29"/>
      <c r="N41" s="29"/>
    </row>
    <row r="42" spans="1:14" ht="12.75">
      <c r="A42" s="30"/>
      <c r="B42" s="30"/>
      <c r="C42" s="30"/>
      <c r="D42" s="30"/>
      <c r="E42" s="29"/>
      <c r="F42" s="31"/>
      <c r="G42" s="29"/>
      <c r="H42" s="30"/>
      <c r="I42" s="29"/>
      <c r="J42" s="29"/>
      <c r="K42" s="29"/>
      <c r="L42" s="29"/>
      <c r="M42" s="29"/>
      <c r="N42" s="29"/>
    </row>
    <row r="43" spans="1:14" ht="12.75">
      <c r="A43" s="30"/>
      <c r="B43" s="30"/>
      <c r="C43" s="30"/>
      <c r="D43" s="30"/>
      <c r="E43" s="29"/>
      <c r="F43" s="31"/>
      <c r="G43" s="29"/>
      <c r="H43" s="30"/>
      <c r="I43" s="29"/>
      <c r="J43" s="29"/>
      <c r="K43" s="29"/>
      <c r="L43" s="29"/>
      <c r="M43" s="29"/>
      <c r="N43" s="29"/>
    </row>
    <row r="44" spans="1:14" ht="12.75">
      <c r="A44" s="30"/>
      <c r="B44" s="30"/>
      <c r="C44" s="30"/>
      <c r="D44" s="30"/>
      <c r="E44" s="29"/>
      <c r="F44" s="31"/>
      <c r="G44" s="29"/>
      <c r="H44" s="30"/>
      <c r="I44" s="29"/>
      <c r="J44" s="29"/>
      <c r="K44" s="29"/>
      <c r="L44" s="29"/>
      <c r="M44" s="29"/>
      <c r="N44" s="29"/>
    </row>
    <row r="45" spans="1:14" ht="12.75">
      <c r="A45" s="30"/>
      <c r="B45" s="30"/>
      <c r="C45" s="30"/>
      <c r="D45" s="30"/>
      <c r="E45" s="29"/>
      <c r="F45" s="31"/>
      <c r="G45" s="29"/>
      <c r="H45" s="30"/>
      <c r="I45" s="29"/>
      <c r="J45" s="29"/>
      <c r="K45" s="29"/>
      <c r="L45" s="29"/>
      <c r="M45" s="29"/>
      <c r="N45" s="29"/>
    </row>
    <row r="46" spans="1:14" ht="12.75">
      <c r="A46" s="30"/>
      <c r="B46" s="30"/>
      <c r="C46" s="30"/>
      <c r="D46" s="30"/>
      <c r="E46" s="29"/>
      <c r="F46" s="31"/>
      <c r="G46" s="29"/>
      <c r="H46" s="30"/>
      <c r="I46" s="29"/>
      <c r="J46" s="29"/>
      <c r="K46" s="29"/>
      <c r="L46" s="29"/>
      <c r="M46" s="29"/>
      <c r="N46" s="29"/>
    </row>
  </sheetData>
  <sheetProtection/>
  <mergeCells count="5">
    <mergeCell ref="Q3:T3"/>
    <mergeCell ref="C31:H31"/>
    <mergeCell ref="C1:H1"/>
    <mergeCell ref="B2:O2"/>
    <mergeCell ref="C30:H30"/>
  </mergeCells>
  <conditionalFormatting sqref="F6:F28 F34:F36">
    <cfRule type="cellIs" priority="4" dxfId="69" operator="equal" stopIfTrue="1">
      <formula>"N/A"</formula>
    </cfRule>
  </conditionalFormatting>
  <conditionalFormatting sqref="I6:N28 G6:G28 E34:E36 G34:G36 I34:I36 E6:E28">
    <cfRule type="expression" priority="3" dxfId="0" stopIfTrue="1">
      <formula>AND(E6&lt;&gt;"Included",ISTEXT(E6))</formula>
    </cfRule>
  </conditionalFormatting>
  <conditionalFormatting sqref="A1">
    <cfRule type="expression" priority="6" dxfId="67" stopIfTrue="1">
      <formula>SEARCH("Failed to retrieve online pricing!",Totals!#REF!)&gt;0</formula>
    </cfRule>
  </conditionalFormatting>
  <conditionalFormatting sqref="B3:P3">
    <cfRule type="expression" priority="1" dxfId="67" stopIfTrue="1">
      <formula>SEARCH("Failed to retrieve online pricing!",B3)&gt;0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horizontalDpi="600" verticalDpi="600" orientation="portrait" scale="6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8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SUM('MDF.TC7'!$AB$16,'MDF.TC8'!$J$16)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pricing!",'MDF.TC8'!#REF!)&gt;0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ht="27" customHeight="1">
      <c r="B1" s="82" t="s">
        <v>28</v>
      </c>
      <c r="C1" s="93"/>
      <c r="D1" s="93"/>
      <c r="E1" s="94"/>
      <c r="F1" s="95"/>
      <c r="G1" s="94"/>
      <c r="H1" s="93"/>
      <c r="I1" s="2"/>
      <c r="K1" s="2"/>
      <c r="L1" s="2"/>
      <c r="M1" s="2"/>
      <c r="N1" s="2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61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SUM('MDF.TC8'!$AB$16,'MDF.TC9'!$J$16)</f>
        <v>0</v>
      </c>
    </row>
    <row r="23" ht="12.75" customHeight="1">
      <c r="C23" s="83"/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pricing!",'MDF.TC9'!#REF!)&gt;0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ht="27" customHeight="1">
      <c r="B1" s="82" t="s">
        <v>28</v>
      </c>
      <c r="C1" s="93"/>
      <c r="D1" s="93"/>
      <c r="E1" s="94"/>
      <c r="F1" s="95"/>
      <c r="G1" s="94"/>
      <c r="H1" s="93"/>
      <c r="I1" s="2"/>
      <c r="K1" s="2"/>
      <c r="L1" s="2"/>
      <c r="M1" s="2"/>
      <c r="N1" s="2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25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SUM('MDF.TC9'!$AB$16,'MDF.TC10'!$J$16)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pricing!",'MDF.TC10'!#REF!)&gt;0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ht="27" customHeight="1">
      <c r="B1" s="82" t="s">
        <v>28</v>
      </c>
      <c r="C1" s="93"/>
      <c r="D1" s="93"/>
      <c r="E1" s="94"/>
      <c r="F1" s="95"/>
      <c r="G1" s="94"/>
      <c r="H1" s="93"/>
      <c r="I1" s="2"/>
      <c r="K1" s="2"/>
      <c r="L1" s="2"/>
      <c r="M1" s="2"/>
      <c r="N1" s="2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12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SUM('MDF.TC10'!$AB$16,'MDF.TC11'!$J$16)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pricing!",'MDF.TC11'!#REF!)&gt;0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62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SUM('MDF.TC11'!$AB$16,'MDF.TC12'!$J$16)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pricing!",'MDF.TC12'!#REF!)&gt;0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5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ht="27" customHeight="1">
      <c r="B1" s="82" t="s">
        <v>28</v>
      </c>
      <c r="C1" s="93"/>
      <c r="D1" s="93"/>
      <c r="E1" s="94"/>
      <c r="F1" s="95"/>
      <c r="G1" s="94"/>
      <c r="H1" s="93"/>
      <c r="I1" s="2"/>
      <c r="K1" s="2"/>
      <c r="L1" s="2"/>
      <c r="M1" s="2"/>
      <c r="N1" s="2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8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8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8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8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8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34</v>
      </c>
      <c r="C12" s="18" t="s">
        <v>34</v>
      </c>
      <c r="D12" s="18" t="s">
        <v>37</v>
      </c>
      <c r="E12" s="19" t="s">
        <v>24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5</v>
      </c>
      <c r="J12" s="16">
        <f>IF(ISNUMBER(H12),H12*I12,IF(ISBLANK(H12),"  ",H12))</f>
        <v>0</v>
      </c>
      <c r="X12" s="1">
        <v>2</v>
      </c>
    </row>
    <row r="13" spans="2:24" ht="25.5" customHeight="1">
      <c r="B13" s="28" t="s">
        <v>22</v>
      </c>
      <c r="C13" s="23" t="s">
        <v>22</v>
      </c>
      <c r="D13" s="23" t="s">
        <v>37</v>
      </c>
      <c r="E13" s="23" t="s">
        <v>55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5</v>
      </c>
      <c r="J13" s="16">
        <f>IF(ISNUMBER(H13),H13*I13,IF(ISBLANK(H13),"  ",H13))</f>
        <v>0</v>
      </c>
      <c r="X13" s="1">
        <v>2</v>
      </c>
    </row>
    <row r="14" spans="2:24" ht="13.5" customHeight="1">
      <c r="B14" s="28" t="s">
        <v>15</v>
      </c>
      <c r="C14" s="23" t="s">
        <v>15</v>
      </c>
      <c r="D14" s="23" t="s">
        <v>37</v>
      </c>
      <c r="E14" s="23" t="s">
        <v>31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5</v>
      </c>
      <c r="J14" s="16">
        <f>IF(ISNUMBER(H14),H14*I14,IF(ISBLANK(H14),"  ",H14))</f>
        <v>0</v>
      </c>
      <c r="X14" s="1">
        <v>2</v>
      </c>
    </row>
    <row r="15" spans="2:24" ht="25.5" customHeight="1">
      <c r="B15" s="28" t="s">
        <v>85</v>
      </c>
      <c r="C15" s="23" t="s">
        <v>85</v>
      </c>
      <c r="D15" s="23" t="s">
        <v>37</v>
      </c>
      <c r="E15" s="23" t="s">
        <v>83</v>
      </c>
      <c r="F15" s="63">
        <v>0</v>
      </c>
      <c r="G15" s="24">
        <v>0</v>
      </c>
      <c r="H15" s="15">
        <f>IF(ISNUMBER(F15),ROUND(F15-IF(ISNUMBER(G15),G15*F15/100,0),2),IF(ISBLANK(F15),"  ",F15))</f>
        <v>0</v>
      </c>
      <c r="I15" s="25">
        <v>5</v>
      </c>
      <c r="J15" s="16">
        <f>IF(ISNUMBER(H15),H15*I15,IF(ISBLANK(H15),"  ",H15))</f>
        <v>0</v>
      </c>
      <c r="X15" s="1">
        <v>2</v>
      </c>
    </row>
    <row r="16" spans="3:24" ht="14.25" customHeight="1">
      <c r="C16" s="105" t="s">
        <v>34</v>
      </c>
      <c r="D16" s="93"/>
      <c r="E16" s="93"/>
      <c r="F16" s="94"/>
      <c r="G16" s="95"/>
      <c r="H16" s="94"/>
      <c r="I16" s="105"/>
      <c r="J16" s="17">
        <f>SUMIF(X12:X15,"=2",J12:J15)</f>
        <v>0</v>
      </c>
      <c r="X16" s="1">
        <v>1</v>
      </c>
    </row>
    <row r="17" spans="3:28" ht="14.25" customHeight="1">
      <c r="C17" s="105" t="s">
        <v>50</v>
      </c>
      <c r="D17" s="93"/>
      <c r="E17" s="93"/>
      <c r="F17" s="94"/>
      <c r="G17" s="95"/>
      <c r="H17" s="94"/>
      <c r="I17" s="105"/>
      <c r="J17" s="17">
        <f>SUMIF(X6:X16,"=1",J6:J16)</f>
        <v>0</v>
      </c>
      <c r="X17" s="1">
        <v>0</v>
      </c>
      <c r="AB17" s="1">
        <f>SUM('MDF.TC12'!$AB$16,'MDF.New.Building'!$J$17)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6:I16"/>
    <mergeCell ref="C17:I17"/>
    <mergeCell ref="B3:G3"/>
    <mergeCell ref="B2:J2"/>
  </mergeCells>
  <conditionalFormatting sqref="G12:G15 G6:G10">
    <cfRule type="cellIs" priority="5" dxfId="69" operator="equal" stopIfTrue="1">
      <formula>"N/A"</formula>
    </cfRule>
  </conditionalFormatting>
  <conditionalFormatting sqref="J12:J15 H12:H15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pricing!",'MDF.New.Building'!#REF!)&gt;0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5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ht="27" customHeight="1">
      <c r="B1" s="82" t="s">
        <v>28</v>
      </c>
      <c r="C1" s="93"/>
      <c r="D1" s="93"/>
      <c r="E1" s="94"/>
      <c r="F1" s="95"/>
      <c r="G1" s="94"/>
      <c r="H1" s="93"/>
      <c r="I1" s="2"/>
      <c r="K1" s="2"/>
      <c r="L1" s="2"/>
      <c r="M1" s="2"/>
      <c r="N1" s="2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40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SUM('MDF.New.Building'!$AB$17,'MDF.TC13'!$J$16)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pricing!",'MDF.TC13'!#REF!)&gt;0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ht="27" customHeight="1">
      <c r="B1" s="82" t="s">
        <v>28</v>
      </c>
      <c r="C1" s="93"/>
      <c r="D1" s="93"/>
      <c r="E1" s="94"/>
      <c r="F1" s="95"/>
      <c r="G1" s="94"/>
      <c r="H1" s="93"/>
      <c r="I1" s="2"/>
      <c r="K1" s="2"/>
      <c r="L1" s="2"/>
      <c r="M1" s="2"/>
      <c r="N1" s="2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33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SUM('MDF.TC13'!$AB$16,'MDF.TC3.1'!$J$16)</f>
        <v>0</v>
      </c>
    </row>
    <row r="17" spans="2:10" ht="15.75" customHeight="1">
      <c r="B17" s="26"/>
      <c r="C17" s="107" t="s">
        <v>9</v>
      </c>
      <c r="D17" s="108"/>
      <c r="E17" s="108"/>
      <c r="F17" s="109"/>
      <c r="G17" s="110"/>
      <c r="H17" s="109"/>
      <c r="I17" s="107"/>
      <c r="J17" s="27">
        <f>$AB$16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7">
    <mergeCell ref="C17:I17"/>
    <mergeCell ref="C1:H1"/>
    <mergeCell ref="B3:G3"/>
    <mergeCell ref="B2:J2"/>
    <mergeCell ref="C11:I11"/>
    <mergeCell ref="C15:I15"/>
    <mergeCell ref="C16:I16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pricing!",'MDF.TC3.1'!#REF!)&gt;0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6" sqref="F6:F17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13.5" customHeight="1">
      <c r="B6" s="22" t="s">
        <v>5</v>
      </c>
      <c r="C6" s="18" t="s">
        <v>5</v>
      </c>
      <c r="D6" s="18" t="s">
        <v>37</v>
      </c>
      <c r="E6" s="19" t="s">
        <v>46</v>
      </c>
      <c r="F6" s="63">
        <v>0</v>
      </c>
      <c r="G6" s="20">
        <v>0</v>
      </c>
      <c r="H6" s="15">
        <f aca="true" t="shared" si="0" ref="H6:H17">IF(ISNUMBER(F6),ROUND(F6-IF(ISNUMBER(G6),G6*F6/100,0),2),IF(ISBLANK(F6),"  ",F6))</f>
        <v>0</v>
      </c>
      <c r="I6" s="21">
        <v>64</v>
      </c>
      <c r="J6" s="16">
        <f aca="true" t="shared" si="1" ref="J6:J17">IF(ISNUMBER(H6),H6*I6,IF(ISBLANK(H6),"  ",H6))</f>
        <v>0</v>
      </c>
      <c r="X6" s="1">
        <v>1</v>
      </c>
    </row>
    <row r="7" spans="2:24" ht="25.5" customHeight="1">
      <c r="B7" s="22" t="s">
        <v>10</v>
      </c>
      <c r="C7" s="18" t="s">
        <v>10</v>
      </c>
      <c r="D7" s="18" t="s">
        <v>37</v>
      </c>
      <c r="E7" s="19" t="s">
        <v>35</v>
      </c>
      <c r="F7" s="63">
        <v>0</v>
      </c>
      <c r="G7" s="20">
        <v>0</v>
      </c>
      <c r="H7" s="15">
        <f t="shared" si="0"/>
        <v>0</v>
      </c>
      <c r="I7" s="21">
        <v>1</v>
      </c>
      <c r="J7" s="16">
        <f t="shared" si="1"/>
        <v>0</v>
      </c>
      <c r="X7" s="1">
        <v>2</v>
      </c>
    </row>
    <row r="8" spans="2:24" ht="13.5" customHeight="1">
      <c r="B8" s="28" t="s">
        <v>16</v>
      </c>
      <c r="C8" s="23" t="s">
        <v>16</v>
      </c>
      <c r="D8" s="23" t="s">
        <v>37</v>
      </c>
      <c r="E8" s="23" t="s">
        <v>30</v>
      </c>
      <c r="F8" s="63">
        <v>0</v>
      </c>
      <c r="G8" s="24">
        <v>0</v>
      </c>
      <c r="H8" s="15">
        <f t="shared" si="0"/>
        <v>0</v>
      </c>
      <c r="I8" s="25">
        <v>1</v>
      </c>
      <c r="J8" s="16">
        <f t="shared" si="1"/>
        <v>0</v>
      </c>
      <c r="X8" s="1">
        <v>2</v>
      </c>
    </row>
    <row r="9" spans="2:24" ht="25.5" customHeight="1">
      <c r="B9" s="28" t="s">
        <v>57</v>
      </c>
      <c r="C9" s="23" t="s">
        <v>57</v>
      </c>
      <c r="D9" s="23" t="s">
        <v>37</v>
      </c>
      <c r="E9" s="23" t="s">
        <v>60</v>
      </c>
      <c r="F9" s="63">
        <v>0</v>
      </c>
      <c r="G9" s="24">
        <v>0</v>
      </c>
      <c r="H9" s="15">
        <f t="shared" si="0"/>
        <v>0</v>
      </c>
      <c r="I9" s="25">
        <v>2</v>
      </c>
      <c r="J9" s="16">
        <f t="shared" si="1"/>
        <v>0</v>
      </c>
      <c r="X9" s="1">
        <v>2</v>
      </c>
    </row>
    <row r="10" spans="2:24" ht="13.5" customHeight="1">
      <c r="B10" s="28" t="s">
        <v>20</v>
      </c>
      <c r="C10" s="23" t="s">
        <v>20</v>
      </c>
      <c r="D10" s="23" t="s">
        <v>37</v>
      </c>
      <c r="E10" s="23" t="s">
        <v>3</v>
      </c>
      <c r="F10" s="63">
        <v>0</v>
      </c>
      <c r="G10" s="24">
        <v>0</v>
      </c>
      <c r="H10" s="15">
        <f t="shared" si="0"/>
        <v>0</v>
      </c>
      <c r="I10" s="25">
        <v>1</v>
      </c>
      <c r="J10" s="16">
        <f t="shared" si="1"/>
        <v>0</v>
      </c>
      <c r="X10" s="1">
        <v>2</v>
      </c>
    </row>
    <row r="11" spans="2:24" ht="25.5" customHeight="1">
      <c r="B11" s="28" t="s">
        <v>48</v>
      </c>
      <c r="C11" s="23" t="s">
        <v>48</v>
      </c>
      <c r="D11" s="23" t="s">
        <v>37</v>
      </c>
      <c r="E11" s="23" t="s">
        <v>1</v>
      </c>
      <c r="F11" s="63">
        <v>0</v>
      </c>
      <c r="G11" s="24">
        <v>0</v>
      </c>
      <c r="H11" s="15">
        <f t="shared" si="0"/>
        <v>0</v>
      </c>
      <c r="I11" s="25">
        <v>2</v>
      </c>
      <c r="J11" s="16">
        <f t="shared" si="1"/>
        <v>0</v>
      </c>
      <c r="X11" s="1">
        <v>2</v>
      </c>
    </row>
    <row r="12" spans="2:24" ht="25.5" customHeight="1">
      <c r="B12" s="28" t="s">
        <v>85</v>
      </c>
      <c r="C12" s="23" t="s">
        <v>85</v>
      </c>
      <c r="D12" s="23" t="s">
        <v>37</v>
      </c>
      <c r="E12" s="23" t="s">
        <v>84</v>
      </c>
      <c r="F12" s="63">
        <v>0</v>
      </c>
      <c r="G12" s="24">
        <v>0</v>
      </c>
      <c r="H12" s="15">
        <f t="shared" si="0"/>
        <v>0</v>
      </c>
      <c r="I12" s="25">
        <v>1</v>
      </c>
      <c r="J12" s="16">
        <f t="shared" si="1"/>
        <v>0</v>
      </c>
      <c r="X12" s="1">
        <v>2</v>
      </c>
    </row>
    <row r="13" spans="2:24" ht="25.5" customHeight="1">
      <c r="B13" s="28" t="s">
        <v>59</v>
      </c>
      <c r="C13" s="23" t="s">
        <v>59</v>
      </c>
      <c r="D13" s="23" t="s">
        <v>37</v>
      </c>
      <c r="E13" s="23" t="s">
        <v>49</v>
      </c>
      <c r="F13" s="63">
        <v>0</v>
      </c>
      <c r="G13" s="24">
        <v>0</v>
      </c>
      <c r="H13" s="15">
        <f t="shared" si="0"/>
        <v>0</v>
      </c>
      <c r="I13" s="25">
        <v>1</v>
      </c>
      <c r="J13" s="16">
        <f t="shared" si="1"/>
        <v>0</v>
      </c>
      <c r="X13" s="1">
        <v>2</v>
      </c>
    </row>
    <row r="14" spans="2:24" ht="25.5" customHeight="1">
      <c r="B14" s="28" t="s">
        <v>38</v>
      </c>
      <c r="C14" s="23" t="s">
        <v>38</v>
      </c>
      <c r="D14" s="23" t="s">
        <v>37</v>
      </c>
      <c r="E14" s="23" t="s">
        <v>49</v>
      </c>
      <c r="F14" s="63">
        <v>0</v>
      </c>
      <c r="G14" s="24">
        <v>0</v>
      </c>
      <c r="H14" s="15">
        <f t="shared" si="0"/>
        <v>0</v>
      </c>
      <c r="I14" s="25">
        <v>1</v>
      </c>
      <c r="J14" s="16">
        <f t="shared" si="1"/>
        <v>0</v>
      </c>
      <c r="X14" s="1">
        <v>2</v>
      </c>
    </row>
    <row r="15" spans="2:24" ht="25.5" customHeight="1">
      <c r="B15" s="28" t="s">
        <v>47</v>
      </c>
      <c r="C15" s="23" t="s">
        <v>47</v>
      </c>
      <c r="D15" s="23" t="s">
        <v>37</v>
      </c>
      <c r="E15" s="23" t="s">
        <v>42</v>
      </c>
      <c r="F15" s="63">
        <v>0</v>
      </c>
      <c r="G15" s="24">
        <v>0</v>
      </c>
      <c r="H15" s="15">
        <f t="shared" si="0"/>
        <v>0</v>
      </c>
      <c r="I15" s="25">
        <v>1</v>
      </c>
      <c r="J15" s="16">
        <f t="shared" si="1"/>
        <v>0</v>
      </c>
      <c r="X15" s="1">
        <v>2</v>
      </c>
    </row>
    <row r="16" spans="2:24" ht="25.5" customHeight="1">
      <c r="B16" s="28" t="s">
        <v>17</v>
      </c>
      <c r="C16" s="23" t="s">
        <v>17</v>
      </c>
      <c r="D16" s="23" t="s">
        <v>37</v>
      </c>
      <c r="E16" s="23" t="s">
        <v>13</v>
      </c>
      <c r="F16" s="63">
        <v>0</v>
      </c>
      <c r="G16" s="24">
        <v>0</v>
      </c>
      <c r="H16" s="15">
        <f t="shared" si="0"/>
        <v>0</v>
      </c>
      <c r="I16" s="25">
        <v>3</v>
      </c>
      <c r="J16" s="16">
        <f t="shared" si="1"/>
        <v>0</v>
      </c>
      <c r="X16" s="1">
        <v>2</v>
      </c>
    </row>
    <row r="17" spans="2:24" ht="25.5" customHeight="1">
      <c r="B17" s="28" t="s">
        <v>57</v>
      </c>
      <c r="C17" s="23" t="s">
        <v>57</v>
      </c>
      <c r="D17" s="23" t="s">
        <v>37</v>
      </c>
      <c r="E17" s="23" t="s">
        <v>60</v>
      </c>
      <c r="F17" s="63">
        <v>0</v>
      </c>
      <c r="G17" s="24">
        <v>0</v>
      </c>
      <c r="H17" s="15">
        <f t="shared" si="0"/>
        <v>0</v>
      </c>
      <c r="I17" s="25">
        <v>1</v>
      </c>
      <c r="J17" s="16">
        <f t="shared" si="1"/>
        <v>0</v>
      </c>
      <c r="X17" s="1">
        <v>2</v>
      </c>
    </row>
    <row r="18" spans="3:24" ht="14.25" customHeight="1">
      <c r="C18" s="105" t="s">
        <v>10</v>
      </c>
      <c r="D18" s="93"/>
      <c r="E18" s="93"/>
      <c r="F18" s="94"/>
      <c r="G18" s="95"/>
      <c r="H18" s="94"/>
      <c r="I18" s="105"/>
      <c r="J18" s="17">
        <f>SUMIF(X7:X17,"=2",J7:J17)</f>
        <v>0</v>
      </c>
      <c r="X18" s="1">
        <v>1</v>
      </c>
    </row>
    <row r="19" spans="3:28" ht="14.25" customHeight="1">
      <c r="C19" s="105" t="s">
        <v>14</v>
      </c>
      <c r="D19" s="93"/>
      <c r="E19" s="93"/>
      <c r="F19" s="94"/>
      <c r="G19" s="95"/>
      <c r="H19" s="94"/>
      <c r="I19" s="105"/>
      <c r="J19" s="17">
        <f>SUMIF(X6:X18,"=1",J6:J18)</f>
        <v>0</v>
      </c>
      <c r="X19" s="1">
        <v>0</v>
      </c>
      <c r="AB19" s="1">
        <f>$J$19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5">
    <mergeCell ref="C1:H1"/>
    <mergeCell ref="C18:I18"/>
    <mergeCell ref="C19:I19"/>
    <mergeCell ref="B3:G3"/>
    <mergeCell ref="B2:J2"/>
  </mergeCells>
  <conditionalFormatting sqref="G6:G17">
    <cfRule type="cellIs" priority="4" dxfId="69" operator="equal" stopIfTrue="1">
      <formula>"N/A"</formula>
    </cfRule>
  </conditionalFormatting>
  <conditionalFormatting sqref="J6:J17 H6:H17">
    <cfRule type="expression" priority="5" dxfId="0" stopIfTrue="1">
      <formula>AND(H6&lt;&gt;"Included",ISTEXT(H6))</formula>
    </cfRule>
  </conditionalFormatting>
  <conditionalFormatting sqref="A1">
    <cfRule type="expression" priority="2" dxfId="67" stopIfTrue="1">
      <formula>SEARCH("Failed to retrieve online pricing!",MDF!#REF!)&gt;0</formula>
    </cfRule>
  </conditionalFormatting>
  <conditionalFormatting sqref="F6:F17">
    <cfRule type="expression" priority="1" dxfId="0" stopIfTrue="1">
      <formula>AND(F6&lt;&gt;"Included",ISTEXT(F6))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E17" sqref="E17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2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2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2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2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2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34</v>
      </c>
      <c r="C12" s="18" t="s">
        <v>34</v>
      </c>
      <c r="D12" s="18" t="s">
        <v>37</v>
      </c>
      <c r="E12" s="19" t="s">
        <v>24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83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34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21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SUM(MDF!$AB$19,'MDF.TC1'!$J$16)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pricing!",'MDF.TC1'!#REF!)&gt;0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2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2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2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2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2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34</v>
      </c>
      <c r="C12" s="18" t="s">
        <v>34</v>
      </c>
      <c r="D12" s="18" t="s">
        <v>37</v>
      </c>
      <c r="E12" s="19" t="s">
        <v>24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83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34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44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SUM('MDF.TC1'!$AB$16,'MDF.TC2'!$J$16)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pricing!",'MDF.TC2'!#REF!)&gt;0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5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2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2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2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2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2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34</v>
      </c>
      <c r="C12" s="18" t="s">
        <v>34</v>
      </c>
      <c r="D12" s="18" t="s">
        <v>37</v>
      </c>
      <c r="E12" s="19" t="s">
        <v>24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2</v>
      </c>
      <c r="J12" s="16">
        <f>IF(ISNUMBER(H12),H12*I12,IF(ISBLANK(H12),"  ",H12))</f>
        <v>0</v>
      </c>
      <c r="X12" s="1">
        <v>2</v>
      </c>
    </row>
    <row r="13" spans="2:24" ht="25.5" customHeight="1">
      <c r="B13" s="28" t="s">
        <v>22</v>
      </c>
      <c r="C13" s="23" t="s">
        <v>22</v>
      </c>
      <c r="D13" s="23" t="s">
        <v>37</v>
      </c>
      <c r="E13" s="23" t="s">
        <v>55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2</v>
      </c>
      <c r="J13" s="16">
        <f>IF(ISNUMBER(H13),H13*I13,IF(ISBLANK(H13),"  ",H13))</f>
        <v>0</v>
      </c>
      <c r="X13" s="1">
        <v>2</v>
      </c>
    </row>
    <row r="14" spans="2:24" ht="13.5" customHeight="1">
      <c r="B14" s="28" t="s">
        <v>15</v>
      </c>
      <c r="C14" s="23" t="s">
        <v>15</v>
      </c>
      <c r="D14" s="23" t="s">
        <v>37</v>
      </c>
      <c r="E14" s="23" t="s">
        <v>31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2</v>
      </c>
      <c r="J14" s="16">
        <f>IF(ISNUMBER(H14),H14*I14,IF(ISBLANK(H14),"  ",H14))</f>
        <v>0</v>
      </c>
      <c r="X14" s="1">
        <v>2</v>
      </c>
    </row>
    <row r="15" spans="2:24" ht="25.5" customHeight="1">
      <c r="B15" s="28" t="s">
        <v>85</v>
      </c>
      <c r="C15" s="23" t="s">
        <v>85</v>
      </c>
      <c r="D15" s="23" t="s">
        <v>37</v>
      </c>
      <c r="E15" s="23" t="s">
        <v>83</v>
      </c>
      <c r="F15" s="63">
        <v>0</v>
      </c>
      <c r="G15" s="24">
        <v>0</v>
      </c>
      <c r="H15" s="15">
        <f>IF(ISNUMBER(F15),ROUND(F15-IF(ISNUMBER(G15),G15*F15/100,0),2),IF(ISBLANK(F15),"  ",F15))</f>
        <v>0</v>
      </c>
      <c r="I15" s="25">
        <v>2</v>
      </c>
      <c r="J15" s="16">
        <f>IF(ISNUMBER(H15),H15*I15,IF(ISBLANK(H15),"  ",H15))</f>
        <v>0</v>
      </c>
      <c r="X15" s="1">
        <v>2</v>
      </c>
    </row>
    <row r="16" spans="3:24" ht="14.25" customHeight="1">
      <c r="C16" s="105" t="s">
        <v>34</v>
      </c>
      <c r="D16" s="93"/>
      <c r="E16" s="93"/>
      <c r="F16" s="94"/>
      <c r="G16" s="95"/>
      <c r="H16" s="94"/>
      <c r="I16" s="105"/>
      <c r="J16" s="17">
        <f>SUMIF(X12:X15,"=2",J12:J15)</f>
        <v>0</v>
      </c>
      <c r="X16" s="1">
        <v>1</v>
      </c>
    </row>
    <row r="17" spans="3:28" ht="14.25" customHeight="1">
      <c r="C17" s="105" t="s">
        <v>43</v>
      </c>
      <c r="D17" s="93"/>
      <c r="E17" s="93"/>
      <c r="F17" s="94"/>
      <c r="G17" s="95"/>
      <c r="H17" s="94"/>
      <c r="I17" s="105"/>
      <c r="J17" s="17">
        <f>SUMIF(X6:X16,"=1",J6:J16)</f>
        <v>0</v>
      </c>
      <c r="X17" s="1">
        <v>0</v>
      </c>
      <c r="AB17" s="1">
        <f>SUM('MDF.TC2'!$AB$16,'MDF.TC3'!$J$17)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6:I16"/>
    <mergeCell ref="C17:I17"/>
    <mergeCell ref="B3:G3"/>
    <mergeCell ref="B2:J2"/>
  </mergeCells>
  <conditionalFormatting sqref="G12:G15 G6:G10">
    <cfRule type="cellIs" priority="5" dxfId="69" operator="equal" stopIfTrue="1">
      <formula>"N/A"</formula>
    </cfRule>
  </conditionalFormatting>
  <conditionalFormatting sqref="J12:J15 H12:H15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pricing!",'MDF.TC3'!#REF!)&gt;0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5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2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2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2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2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2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52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SUM('MDF.TC3'!$AB$17,'MDF.TC4'!$J$16)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pricing!",'MDF.TC4'!#REF!)&gt;0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2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2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2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2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2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34</v>
      </c>
      <c r="C12" s="18" t="s">
        <v>34</v>
      </c>
      <c r="D12" s="18" t="s">
        <v>37</v>
      </c>
      <c r="E12" s="19" t="s">
        <v>24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83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34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51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SUM('MDF.TC4'!$AB$16,'MDF.TC5'!$J$16)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pricing!",'MDF.TC5'!#REF!)&gt;0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45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SUM('MDF.TC5'!$AB$16,'MDF.TC6'!$J$16)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pricing!",'MDF.TC6'!#REF!)&gt;0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5"/>
  <sheetViews>
    <sheetView showGridLines="0" zoomScale="80" zoomScaleNormal="80"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2.00390625" style="1" customWidth="1"/>
    <col min="2" max="2" width="26.7109375" style="1" customWidth="1"/>
    <col min="3" max="3" width="16.7109375" style="1" customWidth="1"/>
    <col min="4" max="4" width="18.7109375" style="1" customWidth="1"/>
    <col min="5" max="5" width="48.7109375" style="1" customWidth="1"/>
    <col min="6" max="6" width="13.7109375" style="2" customWidth="1"/>
    <col min="7" max="7" width="10.7109375" style="3" customWidth="1"/>
    <col min="8" max="8" width="11.7109375" style="2" customWidth="1"/>
    <col min="9" max="9" width="4.7109375" style="1" customWidth="1"/>
    <col min="10" max="10" width="18.7109375" style="2" customWidth="1"/>
    <col min="11" max="11" width="14.00390625" style="1" customWidth="1"/>
    <col min="12" max="14" width="12.7109375" style="1" hidden="1" customWidth="1"/>
    <col min="15" max="15" width="13.421875" style="1" hidden="1" customWidth="1"/>
    <col min="16" max="16" width="9.140625" style="1" hidden="1" customWidth="1"/>
    <col min="17" max="17" width="6.00390625" style="1" hidden="1" customWidth="1"/>
    <col min="18" max="18" width="9.140625" style="1" hidden="1" customWidth="1"/>
    <col min="19" max="19" width="9.00390625" style="1" hidden="1" customWidth="1"/>
    <col min="20" max="20" width="0.42578125" style="1" hidden="1" customWidth="1"/>
    <col min="21" max="27" width="17.140625" style="1" hidden="1" customWidth="1"/>
    <col min="28" max="28" width="22.8515625" style="1" hidden="1" customWidth="1"/>
    <col min="29" max="29" width="4.140625" style="1" hidden="1" customWidth="1"/>
    <col min="30" max="51" width="9.140625" style="1" hidden="1" customWidth="1"/>
    <col min="52" max="52" width="0.42578125" style="1" hidden="1" customWidth="1"/>
    <col min="53" max="71" width="9.140625" style="1" hidden="1" customWidth="1"/>
    <col min="72" max="73" width="0" style="1" hidden="1" customWidth="1"/>
    <col min="74" max="16384" width="9.140625" style="1" customWidth="1"/>
  </cols>
  <sheetData>
    <row r="1" spans="2:14" s="83" customFormat="1" ht="27" customHeight="1">
      <c r="B1" s="82" t="s">
        <v>28</v>
      </c>
      <c r="C1" s="102"/>
      <c r="D1" s="102"/>
      <c r="E1" s="103"/>
      <c r="F1" s="104"/>
      <c r="G1" s="103"/>
      <c r="H1" s="102"/>
      <c r="I1" s="84"/>
      <c r="J1" s="84"/>
      <c r="K1" s="84"/>
      <c r="L1" s="84"/>
      <c r="M1" s="84"/>
      <c r="N1" s="84"/>
    </row>
    <row r="2" spans="2:10" ht="0.75" customHeight="1">
      <c r="B2" s="96"/>
      <c r="C2" s="96"/>
      <c r="D2" s="96"/>
      <c r="E2" s="96"/>
      <c r="F2" s="96"/>
      <c r="G2" s="96"/>
      <c r="H2" s="96"/>
      <c r="I2" s="96"/>
      <c r="J2" s="96"/>
    </row>
    <row r="3" spans="1:9" ht="12.75">
      <c r="A3" s="4"/>
      <c r="B3" s="106"/>
      <c r="C3" s="106"/>
      <c r="D3" s="106"/>
      <c r="E3" s="106"/>
      <c r="F3" s="106"/>
      <c r="G3" s="106"/>
      <c r="H3" s="6"/>
      <c r="I3" s="7"/>
    </row>
    <row r="4" spans="1:10" ht="13.5">
      <c r="A4" s="8"/>
      <c r="C4" s="5"/>
      <c r="D4" s="7"/>
      <c r="E4" s="7"/>
      <c r="F4" s="9"/>
      <c r="G4" s="10"/>
      <c r="H4" s="9"/>
      <c r="I4" s="11"/>
      <c r="J4" s="9"/>
    </row>
    <row r="5" spans="2:10" ht="27">
      <c r="B5" s="12" t="s">
        <v>11</v>
      </c>
      <c r="C5" s="12" t="s">
        <v>6</v>
      </c>
      <c r="D5" s="12" t="s">
        <v>32</v>
      </c>
      <c r="E5" s="12" t="s">
        <v>0</v>
      </c>
      <c r="F5" s="13" t="s">
        <v>18</v>
      </c>
      <c r="G5" s="14" t="s">
        <v>53</v>
      </c>
      <c r="H5" s="13" t="s">
        <v>29</v>
      </c>
      <c r="I5" s="12" t="s">
        <v>27</v>
      </c>
      <c r="J5" s="13" t="s">
        <v>41</v>
      </c>
    </row>
    <row r="6" spans="2:24" ht="25.5" customHeight="1">
      <c r="B6" s="22" t="s">
        <v>36</v>
      </c>
      <c r="C6" s="18" t="s">
        <v>36</v>
      </c>
      <c r="D6" s="18" t="s">
        <v>37</v>
      </c>
      <c r="E6" s="19" t="s">
        <v>23</v>
      </c>
      <c r="F6" s="63">
        <v>0</v>
      </c>
      <c r="G6" s="20">
        <v>0</v>
      </c>
      <c r="H6" s="15">
        <f>IF(ISNUMBER(F6),ROUND(F6-IF(ISNUMBER(G6),G6*F6/100,0),2),IF(ISBLANK(F6),"  ",F6))</f>
        <v>0</v>
      </c>
      <c r="I6" s="21">
        <v>1</v>
      </c>
      <c r="J6" s="16">
        <f>IF(ISNUMBER(H6),H6*I6,IF(ISBLANK(H6),"  ",H6))</f>
        <v>0</v>
      </c>
      <c r="X6" s="1">
        <v>2</v>
      </c>
    </row>
    <row r="7" spans="2:24" ht="25.5" customHeight="1">
      <c r="B7" s="28" t="s">
        <v>58</v>
      </c>
      <c r="C7" s="23" t="s">
        <v>58</v>
      </c>
      <c r="D7" s="23" t="s">
        <v>37</v>
      </c>
      <c r="E7" s="23" t="s">
        <v>2</v>
      </c>
      <c r="F7" s="63">
        <v>0</v>
      </c>
      <c r="G7" s="24">
        <v>0</v>
      </c>
      <c r="H7" s="15">
        <f>IF(ISNUMBER(F7),ROUND(F7-IF(ISNUMBER(G7),G7*F7/100,0),2),IF(ISBLANK(F7),"  ",F7))</f>
        <v>0</v>
      </c>
      <c r="I7" s="25">
        <v>1</v>
      </c>
      <c r="J7" s="16">
        <f>IF(ISNUMBER(H7),H7*I7,IF(ISBLANK(H7),"  ",H7))</f>
        <v>0</v>
      </c>
      <c r="X7" s="1">
        <v>2</v>
      </c>
    </row>
    <row r="8" spans="2:24" ht="25.5" customHeight="1">
      <c r="B8" s="28" t="s">
        <v>19</v>
      </c>
      <c r="C8" s="23" t="s">
        <v>19</v>
      </c>
      <c r="D8" s="23" t="s">
        <v>37</v>
      </c>
      <c r="E8" s="23" t="s">
        <v>39</v>
      </c>
      <c r="F8" s="63">
        <v>0</v>
      </c>
      <c r="G8" s="24">
        <v>0</v>
      </c>
      <c r="H8" s="15">
        <f>IF(ISNUMBER(F8),ROUND(F8-IF(ISNUMBER(G8),G8*F8/100,0),2),IF(ISBLANK(F8),"  ",F8))</f>
        <v>0</v>
      </c>
      <c r="I8" s="25">
        <v>1</v>
      </c>
      <c r="J8" s="16">
        <f>IF(ISNUMBER(H8),H8*I8,IF(ISBLANK(H8),"  ",H8))</f>
        <v>0</v>
      </c>
      <c r="X8" s="1">
        <v>2</v>
      </c>
    </row>
    <row r="9" spans="2:24" ht="25.5" customHeight="1">
      <c r="B9" s="28" t="s">
        <v>85</v>
      </c>
      <c r="C9" s="23" t="s">
        <v>85</v>
      </c>
      <c r="D9" s="23" t="s">
        <v>37</v>
      </c>
      <c r="E9" s="23" t="s">
        <v>81</v>
      </c>
      <c r="F9" s="63">
        <v>0</v>
      </c>
      <c r="G9" s="24">
        <v>0</v>
      </c>
      <c r="H9" s="15">
        <f>IF(ISNUMBER(F9),ROUND(F9-IF(ISNUMBER(G9),G9*F9/100,0),2),IF(ISBLANK(F9),"  ",F9))</f>
        <v>0</v>
      </c>
      <c r="I9" s="25">
        <v>1</v>
      </c>
      <c r="J9" s="16">
        <f>IF(ISNUMBER(H9),H9*I9,IF(ISBLANK(H9),"  ",H9))</f>
        <v>0</v>
      </c>
      <c r="X9" s="1">
        <v>2</v>
      </c>
    </row>
    <row r="10" spans="2:24" ht="25.5" customHeight="1">
      <c r="B10" s="28" t="s">
        <v>56</v>
      </c>
      <c r="C10" s="23" t="s">
        <v>56</v>
      </c>
      <c r="D10" s="23" t="s">
        <v>37</v>
      </c>
      <c r="E10" s="23" t="s">
        <v>4</v>
      </c>
      <c r="F10" s="63">
        <v>0</v>
      </c>
      <c r="G10" s="24">
        <v>0</v>
      </c>
      <c r="H10" s="15">
        <f>IF(ISNUMBER(F10),ROUND(F10-IF(ISNUMBER(G10),G10*F10/100,0),2),IF(ISBLANK(F10),"  ",F10))</f>
        <v>0</v>
      </c>
      <c r="I10" s="25">
        <v>1</v>
      </c>
      <c r="J10" s="16">
        <f>IF(ISNUMBER(H10),H10*I10,IF(ISBLANK(H10),"  ",H10))</f>
        <v>0</v>
      </c>
      <c r="X10" s="1">
        <v>2</v>
      </c>
    </row>
    <row r="11" spans="3:24" ht="14.25" customHeight="1">
      <c r="C11" s="105" t="s">
        <v>36</v>
      </c>
      <c r="D11" s="93"/>
      <c r="E11" s="93"/>
      <c r="F11" s="94"/>
      <c r="G11" s="95"/>
      <c r="H11" s="94"/>
      <c r="I11" s="105"/>
      <c r="J11" s="17">
        <f>SUMIF(X6:X10,"=2",J6:J10)</f>
        <v>0</v>
      </c>
      <c r="X11" s="1">
        <v>1</v>
      </c>
    </row>
    <row r="12" spans="2:24" ht="25.5" customHeight="1">
      <c r="B12" s="22" t="s">
        <v>26</v>
      </c>
      <c r="C12" s="18" t="s">
        <v>26</v>
      </c>
      <c r="D12" s="18" t="s">
        <v>37</v>
      </c>
      <c r="E12" s="19" t="s">
        <v>54</v>
      </c>
      <c r="F12" s="63">
        <v>0</v>
      </c>
      <c r="G12" s="20">
        <v>0</v>
      </c>
      <c r="H12" s="15">
        <f>IF(ISNUMBER(F12),ROUND(F12-IF(ISNUMBER(G12),G12*F12/100,0),2),IF(ISBLANK(F12),"  ",F12))</f>
        <v>0</v>
      </c>
      <c r="I12" s="21">
        <v>1</v>
      </c>
      <c r="J12" s="16">
        <f>IF(ISNUMBER(H12),H12*I12,IF(ISBLANK(H12),"  ",H12))</f>
        <v>0</v>
      </c>
      <c r="X12" s="1">
        <v>2</v>
      </c>
    </row>
    <row r="13" spans="2:24" ht="13.5" customHeight="1">
      <c r="B13" s="28" t="s">
        <v>15</v>
      </c>
      <c r="C13" s="23" t="s">
        <v>15</v>
      </c>
      <c r="D13" s="23" t="s">
        <v>37</v>
      </c>
      <c r="E13" s="23" t="s">
        <v>31</v>
      </c>
      <c r="F13" s="63">
        <v>0</v>
      </c>
      <c r="G13" s="24">
        <v>0</v>
      </c>
      <c r="H13" s="15">
        <f>IF(ISNUMBER(F13),ROUND(F13-IF(ISNUMBER(G13),G13*F13/100,0),2),IF(ISBLANK(F13),"  ",F13))</f>
        <v>0</v>
      </c>
      <c r="I13" s="25">
        <v>1</v>
      </c>
      <c r="J13" s="16">
        <f>IF(ISNUMBER(H13),H13*I13,IF(ISBLANK(H13),"  ",H13))</f>
        <v>0</v>
      </c>
      <c r="X13" s="1">
        <v>2</v>
      </c>
    </row>
    <row r="14" spans="2:24" ht="25.5" customHeight="1">
      <c r="B14" s="28" t="s">
        <v>85</v>
      </c>
      <c r="C14" s="23" t="s">
        <v>85</v>
      </c>
      <c r="D14" s="23" t="s">
        <v>37</v>
      </c>
      <c r="E14" s="23" t="s">
        <v>82</v>
      </c>
      <c r="F14" s="63">
        <v>0</v>
      </c>
      <c r="G14" s="24">
        <v>0</v>
      </c>
      <c r="H14" s="15">
        <f>IF(ISNUMBER(F14),ROUND(F14-IF(ISNUMBER(G14),G14*F14/100,0),2),IF(ISBLANK(F14),"  ",F14))</f>
        <v>0</v>
      </c>
      <c r="I14" s="25">
        <v>1</v>
      </c>
      <c r="J14" s="16">
        <f>IF(ISNUMBER(H14),H14*I14,IF(ISBLANK(H14),"  ",H14))</f>
        <v>0</v>
      </c>
      <c r="X14" s="1">
        <v>2</v>
      </c>
    </row>
    <row r="15" spans="3:24" ht="14.25" customHeight="1">
      <c r="C15" s="105" t="s">
        <v>26</v>
      </c>
      <c r="D15" s="93"/>
      <c r="E15" s="93"/>
      <c r="F15" s="94"/>
      <c r="G15" s="95"/>
      <c r="H15" s="94"/>
      <c r="I15" s="105"/>
      <c r="J15" s="17">
        <f>SUMIF(X12:X14,"=2",J12:J14)</f>
        <v>0</v>
      </c>
      <c r="X15" s="1">
        <v>1</v>
      </c>
    </row>
    <row r="16" spans="3:28" ht="14.25" customHeight="1">
      <c r="C16" s="105" t="s">
        <v>7</v>
      </c>
      <c r="D16" s="93"/>
      <c r="E16" s="93"/>
      <c r="F16" s="94"/>
      <c r="G16" s="95"/>
      <c r="H16" s="94"/>
      <c r="I16" s="105"/>
      <c r="J16" s="17">
        <f>SUMIF(X6:X15,"=1",J6:J15)</f>
        <v>0</v>
      </c>
      <c r="X16" s="1">
        <v>0</v>
      </c>
      <c r="AB16" s="1">
        <f>SUM('MDF.TC6'!$AB$16,'MDF.TC7'!$J$16)</f>
        <v>0</v>
      </c>
    </row>
    <row r="45" spans="6:10" ht="30.75" customHeight="1">
      <c r="F45" s="1"/>
      <c r="G45" s="1"/>
      <c r="H45" s="1"/>
      <c r="J45" s="1"/>
    </row>
    <row r="46" spans="6:10" ht="12.75">
      <c r="F46" s="1"/>
      <c r="G46" s="1"/>
      <c r="H46" s="1"/>
      <c r="J46" s="1"/>
    </row>
    <row r="47" spans="6:10" ht="12.75">
      <c r="F47" s="1"/>
      <c r="G47" s="1"/>
      <c r="H47" s="1"/>
      <c r="J47" s="1"/>
    </row>
    <row r="48" spans="6:10" ht="18" customHeight="1">
      <c r="F48" s="1"/>
      <c r="G48" s="1"/>
      <c r="H48" s="1"/>
      <c r="J48" s="1"/>
    </row>
    <row r="49" spans="6:10" ht="33" customHeight="1">
      <c r="F49" s="1"/>
      <c r="G49" s="1"/>
      <c r="H49" s="1"/>
      <c r="J49" s="1"/>
    </row>
    <row r="50" spans="6:10" ht="30.75" customHeight="1">
      <c r="F50" s="1"/>
      <c r="G50" s="1"/>
      <c r="H50" s="1"/>
      <c r="J50" s="1"/>
    </row>
    <row r="51" spans="6:10" ht="12" customHeight="1">
      <c r="F51" s="1"/>
      <c r="G51" s="1"/>
      <c r="H51" s="1"/>
      <c r="J51" s="1"/>
    </row>
    <row r="52" spans="6:10" ht="12.75">
      <c r="F52" s="1"/>
      <c r="G52" s="1"/>
      <c r="H52" s="1"/>
      <c r="J52" s="1"/>
    </row>
    <row r="53" spans="6:10" ht="12.75">
      <c r="F53" s="1"/>
      <c r="G53" s="1"/>
      <c r="H53" s="1"/>
      <c r="J53" s="1"/>
    </row>
    <row r="54" spans="6:10" ht="12.75">
      <c r="F54" s="1"/>
      <c r="G54" s="1"/>
      <c r="H54" s="1"/>
      <c r="J54" s="1"/>
    </row>
    <row r="55" spans="6:10" ht="12.75">
      <c r="F55" s="1"/>
      <c r="G55" s="1"/>
      <c r="H55" s="1"/>
      <c r="J55" s="1"/>
    </row>
    <row r="56" spans="6:10" ht="12.75">
      <c r="F56" s="1"/>
      <c r="G56" s="1"/>
      <c r="H56" s="1"/>
      <c r="J56" s="1"/>
    </row>
    <row r="57" spans="6:10" ht="12.75">
      <c r="F57" s="1"/>
      <c r="G57" s="1"/>
      <c r="H57" s="1"/>
      <c r="J57" s="1"/>
    </row>
    <row r="58" spans="6:10" ht="12.75">
      <c r="F58" s="1"/>
      <c r="G58" s="1"/>
      <c r="H58" s="1"/>
      <c r="J58" s="1"/>
    </row>
    <row r="59" spans="6:10" ht="12.75">
      <c r="F59" s="1"/>
      <c r="G59" s="1"/>
      <c r="H59" s="1"/>
      <c r="J59" s="1"/>
    </row>
    <row r="60" spans="6:10" ht="12.75">
      <c r="F60" s="1"/>
      <c r="G60" s="1"/>
      <c r="H60" s="1"/>
      <c r="J60" s="1"/>
    </row>
    <row r="61" spans="6:10" ht="12.75">
      <c r="F61" s="1"/>
      <c r="G61" s="1"/>
      <c r="H61" s="1"/>
      <c r="J61" s="1"/>
    </row>
    <row r="62" spans="6:10" ht="12.75">
      <c r="F62" s="1"/>
      <c r="G62" s="1"/>
      <c r="H62" s="1"/>
      <c r="J62" s="1"/>
    </row>
    <row r="63" spans="6:10" ht="12.75">
      <c r="F63" s="1"/>
      <c r="G63" s="1"/>
      <c r="H63" s="1"/>
      <c r="J63" s="1"/>
    </row>
    <row r="64" spans="6:10" ht="12.75">
      <c r="F64" s="1"/>
      <c r="G64" s="1"/>
      <c r="H64" s="1"/>
      <c r="J64" s="1"/>
    </row>
    <row r="65" spans="6:10" ht="12.75">
      <c r="F65" s="1"/>
      <c r="G65" s="1"/>
      <c r="H65" s="1"/>
      <c r="J65" s="1"/>
    </row>
    <row r="66" spans="6:10" ht="12.75">
      <c r="F66" s="1"/>
      <c r="G66" s="1"/>
      <c r="H66" s="1"/>
      <c r="J66" s="1"/>
    </row>
    <row r="67" spans="6:10" ht="12.75">
      <c r="F67" s="1"/>
      <c r="G67" s="1"/>
      <c r="H67" s="1"/>
      <c r="J67" s="1"/>
    </row>
    <row r="68" spans="6:10" ht="12.75">
      <c r="F68" s="1"/>
      <c r="G68" s="1"/>
      <c r="H68" s="1"/>
      <c r="J68" s="1"/>
    </row>
    <row r="69" spans="6:10" ht="12.75">
      <c r="F69" s="1"/>
      <c r="G69" s="1"/>
      <c r="H69" s="1"/>
      <c r="J69" s="1"/>
    </row>
    <row r="70" spans="6:10" ht="12.75">
      <c r="F70" s="1"/>
      <c r="G70" s="1"/>
      <c r="H70" s="1"/>
      <c r="J70" s="1"/>
    </row>
    <row r="71" spans="6:10" ht="12.75">
      <c r="F71" s="1"/>
      <c r="G71" s="1"/>
      <c r="H71" s="1"/>
      <c r="J71" s="1"/>
    </row>
    <row r="72" spans="6:10" ht="12.75">
      <c r="F72" s="1"/>
      <c r="G72" s="1"/>
      <c r="H72" s="1"/>
      <c r="J72" s="1"/>
    </row>
    <row r="73" spans="6:10" ht="12.75">
      <c r="F73" s="1"/>
      <c r="G73" s="1"/>
      <c r="H73" s="1"/>
      <c r="J73" s="1"/>
    </row>
    <row r="74" spans="6:10" ht="12.75">
      <c r="F74" s="1"/>
      <c r="G74" s="1"/>
      <c r="H74" s="1"/>
      <c r="J74" s="1"/>
    </row>
    <row r="75" spans="6:10" ht="12.75">
      <c r="F75" s="1"/>
      <c r="G75" s="1"/>
      <c r="H75" s="1"/>
      <c r="J75" s="1"/>
    </row>
    <row r="76" spans="6:10" ht="12.75">
      <c r="F76" s="1"/>
      <c r="G76" s="1"/>
      <c r="H76" s="1"/>
      <c r="J76" s="1"/>
    </row>
    <row r="77" spans="6:10" ht="12.75">
      <c r="F77" s="1"/>
      <c r="G77" s="1"/>
      <c r="H77" s="1"/>
      <c r="J77" s="1"/>
    </row>
    <row r="78" spans="6:10" ht="12.75">
      <c r="F78" s="1"/>
      <c r="G78" s="1"/>
      <c r="H78" s="1"/>
      <c r="J78" s="1"/>
    </row>
    <row r="79" spans="6:10" ht="12.75">
      <c r="F79" s="1"/>
      <c r="G79" s="1"/>
      <c r="H79" s="1"/>
      <c r="J79" s="1"/>
    </row>
    <row r="80" spans="6:10" ht="12.75">
      <c r="F80" s="1"/>
      <c r="G80" s="1"/>
      <c r="H80" s="1"/>
      <c r="J80" s="1"/>
    </row>
    <row r="81" spans="6:10" ht="12.75">
      <c r="F81" s="1"/>
      <c r="G81" s="1"/>
      <c r="H81" s="1"/>
      <c r="J81" s="1"/>
    </row>
    <row r="82" spans="6:10" ht="12.75">
      <c r="F82" s="1"/>
      <c r="G82" s="1"/>
      <c r="H82" s="1"/>
      <c r="J82" s="1"/>
    </row>
    <row r="83" spans="6:10" ht="12.75">
      <c r="F83" s="1"/>
      <c r="G83" s="1"/>
      <c r="H83" s="1"/>
      <c r="J83" s="1"/>
    </row>
    <row r="84" spans="6:10" ht="12.75">
      <c r="F84" s="1"/>
      <c r="G84" s="1"/>
      <c r="H84" s="1"/>
      <c r="J84" s="1"/>
    </row>
    <row r="85" spans="6:10" ht="12.75">
      <c r="F85" s="1"/>
      <c r="G85" s="1"/>
      <c r="H85" s="1"/>
      <c r="J85" s="1"/>
    </row>
    <row r="86" spans="6:10" ht="12.75">
      <c r="F86" s="1"/>
      <c r="G86" s="1"/>
      <c r="H86" s="1"/>
      <c r="J86" s="1"/>
    </row>
    <row r="87" spans="6:10" ht="12.75">
      <c r="F87" s="1"/>
      <c r="G87" s="1"/>
      <c r="H87" s="1"/>
      <c r="J87" s="1"/>
    </row>
    <row r="88" spans="6:10" ht="12.75">
      <c r="F88" s="1"/>
      <c r="G88" s="1"/>
      <c r="H88" s="1"/>
      <c r="J88" s="1"/>
    </row>
    <row r="89" spans="6:10" ht="12.75">
      <c r="F89" s="1"/>
      <c r="G89" s="1"/>
      <c r="H89" s="1"/>
      <c r="J89" s="1"/>
    </row>
    <row r="90" spans="6:10" ht="12.75">
      <c r="F90" s="1"/>
      <c r="G90" s="1"/>
      <c r="H90" s="1"/>
      <c r="J90" s="1"/>
    </row>
    <row r="91" spans="6:10" ht="12.75">
      <c r="F91" s="1"/>
      <c r="G91" s="1"/>
      <c r="H91" s="1"/>
      <c r="J91" s="1"/>
    </row>
    <row r="92" spans="6:10" ht="12.75">
      <c r="F92" s="1"/>
      <c r="G92" s="1"/>
      <c r="H92" s="1"/>
      <c r="J92" s="1"/>
    </row>
    <row r="93" spans="6:10" ht="12.75">
      <c r="F93" s="1"/>
      <c r="G93" s="1"/>
      <c r="H93" s="1"/>
      <c r="J93" s="1"/>
    </row>
    <row r="94" spans="6:10" ht="12.75">
      <c r="F94" s="1"/>
      <c r="G94" s="1"/>
      <c r="H94" s="1"/>
      <c r="J94" s="1"/>
    </row>
    <row r="95" spans="6:10" ht="12.75">
      <c r="F95" s="1"/>
      <c r="G95" s="1"/>
      <c r="H95" s="1"/>
      <c r="J95" s="1"/>
    </row>
  </sheetData>
  <sheetProtection/>
  <mergeCells count="6">
    <mergeCell ref="C1:H1"/>
    <mergeCell ref="C11:I11"/>
    <mergeCell ref="C15:I15"/>
    <mergeCell ref="C16:I16"/>
    <mergeCell ref="B3:G3"/>
    <mergeCell ref="B2:J2"/>
  </mergeCells>
  <conditionalFormatting sqref="G12:G14 G6:G10">
    <cfRule type="cellIs" priority="5" dxfId="69" operator="equal" stopIfTrue="1">
      <formula>"N/A"</formula>
    </cfRule>
  </conditionalFormatting>
  <conditionalFormatting sqref="J12:J14 H12:H14 J6:J10 H6:H10">
    <cfRule type="expression" priority="6" dxfId="0" stopIfTrue="1">
      <formula>AND(H6&lt;&gt;"Included",ISTEXT(H6))</formula>
    </cfRule>
  </conditionalFormatting>
  <conditionalFormatting sqref="A1">
    <cfRule type="expression" priority="3" dxfId="67" stopIfTrue="1">
      <formula>SEARCH("Failed to retrieve online pricing!",'MDF.TC7'!#REF!)&gt;0</formula>
    </cfRule>
  </conditionalFormatting>
  <conditionalFormatting sqref="F6:F10">
    <cfRule type="expression" priority="2" dxfId="0" stopIfTrue="1">
      <formula>AND(F6&lt;&gt;"Included",ISTEXT(F6))</formula>
    </cfRule>
  </conditionalFormatting>
  <conditionalFormatting sqref="F12:F14">
    <cfRule type="expression" priority="1" dxfId="0" stopIfTrue="1">
      <formula>AND(F12&lt;&gt;"Included",ISTEXT(F12))</formula>
    </cfRule>
  </conditionalFormatting>
  <hyperlinks>
    <hyperlink ref="A3" r:id="rId1" tooltip="Click to get help on how to create your own template…" display="Help"/>
  </hyperlinks>
  <printOptions horizontalCentered="1"/>
  <pageMargins left="0.25" right="0.25" top="0.25" bottom="0.25" header="0.25" footer="0.25"/>
  <pageSetup orientation="portrait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Perez</dc:creator>
  <cp:keywords/>
  <dc:description/>
  <cp:lastModifiedBy>\\</cp:lastModifiedBy>
  <cp:lastPrinted>2004-09-28T10:19:13Z</cp:lastPrinted>
  <dcterms:created xsi:type="dcterms:W3CDTF">2002-01-03T09:04:49Z</dcterms:created>
  <dcterms:modified xsi:type="dcterms:W3CDTF">2011-02-05T05:05:05Z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